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8" windowWidth="22980" windowHeight="9552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10" i="1"/>
  <c r="L9"/>
  <c r="N7"/>
  <c r="N6"/>
  <c r="M4"/>
  <c r="M3"/>
  <c r="M2"/>
  <c r="F23"/>
  <c r="F24" s="1"/>
  <c r="B17" s="1"/>
  <c r="F22"/>
  <c r="H16"/>
  <c r="C9"/>
  <c r="C8"/>
  <c r="C7"/>
  <c r="L11" l="1"/>
  <c r="H17"/>
  <c r="C4"/>
  <c r="C5" l="1"/>
  <c r="D6" s="1"/>
  <c r="B20"/>
  <c r="B21"/>
  <c r="B19"/>
  <c r="B18"/>
  <c r="B24" s="1"/>
  <c r="B13" l="1"/>
  <c r="B14"/>
</calcChain>
</file>

<file path=xl/sharedStrings.xml><?xml version="1.0" encoding="utf-8"?>
<sst xmlns="http://schemas.openxmlformats.org/spreadsheetml/2006/main" count="69" uniqueCount="39">
  <si>
    <t>kg</t>
  </si>
  <si>
    <t>N</t>
  </si>
  <si>
    <t>radians</t>
  </si>
  <si>
    <t>degrees</t>
  </si>
  <si>
    <t>Fs</t>
  </si>
  <si>
    <t>N/m</t>
  </si>
  <si>
    <t>m</t>
  </si>
  <si>
    <t>Cx</t>
  </si>
  <si>
    <t>Cy</t>
  </si>
  <si>
    <t>Dy</t>
  </si>
  <si>
    <t>Dx</t>
  </si>
  <si>
    <t>Fby</t>
  </si>
  <si>
    <t>Fbx</t>
  </si>
  <si>
    <r>
      <t>Tab*sin</t>
    </r>
    <r>
      <rPr>
        <sz val="11"/>
        <color theme="1"/>
        <rFont val="Symbol"/>
        <family val="1"/>
        <charset val="2"/>
      </rPr>
      <t xml:space="preserve">q </t>
    </r>
    <r>
      <rPr>
        <sz val="11"/>
        <color theme="1"/>
        <rFont val="Calibri"/>
        <family val="2"/>
        <scheme val="minor"/>
      </rPr>
      <t>- 2450</t>
    </r>
  </si>
  <si>
    <r>
      <t>Tac*sin</t>
    </r>
    <r>
      <rPr>
        <sz val="11"/>
        <color theme="1"/>
        <rFont val="Symbol"/>
        <family val="1"/>
        <charset val="2"/>
      </rPr>
      <t xml:space="preserve">q </t>
    </r>
    <r>
      <rPr>
        <sz val="11"/>
        <color theme="1"/>
        <rFont val="Calibri"/>
        <family val="2"/>
        <scheme val="minor"/>
      </rPr>
      <t>- 2450</t>
    </r>
  </si>
  <si>
    <t>Fcx</t>
  </si>
  <si>
    <r>
      <t>Tab*cos</t>
    </r>
    <r>
      <rPr>
        <sz val="11"/>
        <color theme="1"/>
        <rFont val="Symbol"/>
        <family val="1"/>
        <charset val="2"/>
      </rPr>
      <t>q</t>
    </r>
    <r>
      <rPr>
        <sz val="11"/>
        <color theme="1"/>
        <rFont val="Calibri"/>
        <family val="2"/>
        <scheme val="minor"/>
      </rPr>
      <t xml:space="preserve"> -tac*cos</t>
    </r>
    <r>
      <rPr>
        <sz val="11"/>
        <color theme="1"/>
        <rFont val="Symbol"/>
        <family val="1"/>
        <charset val="2"/>
      </rPr>
      <t>q</t>
    </r>
  </si>
  <si>
    <r>
      <t>Tac*cos</t>
    </r>
    <r>
      <rPr>
        <sz val="11"/>
        <color theme="1"/>
        <rFont val="Symbol"/>
        <family val="1"/>
        <charset val="2"/>
      </rPr>
      <t>q</t>
    </r>
    <r>
      <rPr>
        <sz val="11"/>
        <color theme="1"/>
        <rFont val="Calibri"/>
        <family val="2"/>
        <scheme val="minor"/>
      </rPr>
      <t xml:space="preserve"> -tab*cos</t>
    </r>
    <r>
      <rPr>
        <sz val="11"/>
        <color theme="1"/>
        <rFont val="Symbol"/>
        <family val="1"/>
        <charset val="2"/>
      </rPr>
      <t>q</t>
    </r>
  </si>
  <si>
    <t>Tab</t>
  </si>
  <si>
    <r>
      <t>2450/sin</t>
    </r>
    <r>
      <rPr>
        <sz val="11"/>
        <color theme="1"/>
        <rFont val="Symbol"/>
        <family val="1"/>
        <charset val="2"/>
      </rPr>
      <t>q</t>
    </r>
  </si>
  <si>
    <t>Tac</t>
  </si>
  <si>
    <t>q</t>
  </si>
  <si>
    <t>lac</t>
  </si>
  <si>
    <t>lab</t>
  </si>
  <si>
    <t>Ls1</t>
  </si>
  <si>
    <t>Ls2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</si>
  <si>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ls</t>
    </r>
  </si>
  <si>
    <t>mass</t>
  </si>
  <si>
    <t>m/s^2</t>
  </si>
  <si>
    <t>lbs</t>
  </si>
  <si>
    <t>ft</t>
  </si>
  <si>
    <t>Fcy</t>
  </si>
  <si>
    <t>Fay</t>
  </si>
  <si>
    <t>Fb</t>
  </si>
  <si>
    <t>In a frictionless pulley</t>
  </si>
  <si>
    <t>T1=T2</t>
  </si>
  <si>
    <t>T1</t>
  </si>
  <si>
    <t>T2</t>
  </si>
  <si>
    <t>T3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</si>
</sst>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/>
    <xf numFmtId="0" fontId="0" fillId="0" borderId="7" xfId="0" applyBorder="1"/>
    <xf numFmtId="0" fontId="0" fillId="0" borderId="0" xfId="0" applyBorder="1"/>
    <xf numFmtId="0" fontId="1" fillId="0" borderId="0" xfId="0" applyFont="1" applyBorder="1"/>
    <xf numFmtId="0" fontId="0" fillId="2" borderId="3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8" xfId="0" applyFill="1" applyBorder="1"/>
    <xf numFmtId="0" fontId="0" fillId="0" borderId="8" xfId="0" applyBorder="1"/>
    <xf numFmtId="0" fontId="0" fillId="0" borderId="5" xfId="0" applyFill="1" applyBorder="1"/>
    <xf numFmtId="0" fontId="0" fillId="0" borderId="6" xfId="0" applyFill="1" applyBorder="1"/>
    <xf numFmtId="0" fontId="1" fillId="0" borderId="7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4"/>
  <sheetViews>
    <sheetView tabSelected="1" workbookViewId="0">
      <selection activeCell="L19" sqref="L19"/>
    </sheetView>
  </sheetViews>
  <sheetFormatPr defaultRowHeight="14.4"/>
  <cols>
    <col min="2" max="2" width="17.44140625" bestFit="1" customWidth="1"/>
  </cols>
  <sheetData>
    <row r="1" spans="1:17" ht="15" thickBot="1">
      <c r="A1">
        <v>3.3</v>
      </c>
      <c r="K1">
        <v>3.39</v>
      </c>
    </row>
    <row r="2" spans="1:17">
      <c r="A2" s="1"/>
      <c r="B2" s="8"/>
      <c r="C2" s="8">
        <v>500</v>
      </c>
      <c r="D2" s="8" t="s">
        <v>0</v>
      </c>
      <c r="E2" s="8">
        <v>5000</v>
      </c>
      <c r="F2" s="2" t="s">
        <v>1</v>
      </c>
      <c r="K2" s="1">
        <v>4</v>
      </c>
      <c r="L2" s="2" t="s">
        <v>30</v>
      </c>
      <c r="M2" s="8">
        <f>K2-K3</f>
        <v>2.5</v>
      </c>
      <c r="N2" s="8" t="s">
        <v>30</v>
      </c>
      <c r="O2" s="8"/>
      <c r="P2" s="8"/>
      <c r="Q2" s="2"/>
    </row>
    <row r="3" spans="1:17">
      <c r="A3" s="3"/>
      <c r="B3" s="9"/>
      <c r="C3" s="9">
        <v>9.8000000000000007</v>
      </c>
      <c r="D3" s="9"/>
      <c r="E3" s="9">
        <v>1.5</v>
      </c>
      <c r="F3" s="4" t="s">
        <v>6</v>
      </c>
      <c r="K3" s="3">
        <v>1.5</v>
      </c>
      <c r="L3" s="4" t="s">
        <v>30</v>
      </c>
      <c r="M3" s="9">
        <f>M2/2</f>
        <v>1.25</v>
      </c>
      <c r="N3" s="9" t="s">
        <v>30</v>
      </c>
      <c r="O3" s="9"/>
      <c r="P3" s="9" t="s">
        <v>34</v>
      </c>
      <c r="Q3" s="4"/>
    </row>
    <row r="4" spans="1:17">
      <c r="A4" s="3"/>
      <c r="B4" s="9"/>
      <c r="C4" s="9">
        <f>C2*C3</f>
        <v>4900</v>
      </c>
      <c r="D4" s="9" t="s">
        <v>1</v>
      </c>
      <c r="E4" s="9"/>
      <c r="F4" s="4"/>
      <c r="K4" s="3">
        <v>10</v>
      </c>
      <c r="L4" s="4" t="s">
        <v>29</v>
      </c>
      <c r="M4" s="9">
        <f>K5/2</f>
        <v>0.5</v>
      </c>
      <c r="N4" s="9" t="s">
        <v>30</v>
      </c>
      <c r="O4" s="9"/>
      <c r="P4" s="9" t="s">
        <v>35</v>
      </c>
      <c r="Q4" s="4"/>
    </row>
    <row r="5" spans="1:17" ht="15" thickBot="1">
      <c r="A5" s="3"/>
      <c r="B5" s="9"/>
      <c r="C5" s="9">
        <f>C4/2</f>
        <v>2450</v>
      </c>
      <c r="D5" s="9" t="s">
        <v>1</v>
      </c>
      <c r="E5" s="9"/>
      <c r="F5" s="4"/>
      <c r="K5" s="16">
        <v>1</v>
      </c>
      <c r="L5" s="17" t="s">
        <v>30</v>
      </c>
      <c r="M5" s="9"/>
      <c r="N5" s="9"/>
      <c r="O5" s="9"/>
      <c r="P5" s="9" t="s">
        <v>36</v>
      </c>
      <c r="Q5" s="4">
        <v>10</v>
      </c>
    </row>
    <row r="6" spans="1:17">
      <c r="A6" s="3"/>
      <c r="B6" s="9"/>
      <c r="C6" s="10" t="s">
        <v>21</v>
      </c>
      <c r="D6" s="9">
        <f>ASIN(C5/E2)</f>
        <v>0.51208975293414782</v>
      </c>
      <c r="E6" s="9" t="s">
        <v>2</v>
      </c>
      <c r="F6" s="4"/>
      <c r="K6" s="3"/>
      <c r="L6" s="9"/>
      <c r="M6" s="10" t="s">
        <v>21</v>
      </c>
      <c r="N6" s="9">
        <f>ACOS(M4/M3)</f>
        <v>1.1592794807274085</v>
      </c>
      <c r="O6" s="9" t="s">
        <v>2</v>
      </c>
      <c r="P6" s="9" t="s">
        <v>37</v>
      </c>
      <c r="Q6" s="4">
        <v>10</v>
      </c>
    </row>
    <row r="7" spans="1:17">
      <c r="A7" s="3" t="s">
        <v>11</v>
      </c>
      <c r="B7" s="9" t="s">
        <v>13</v>
      </c>
      <c r="C7" s="9">
        <f>0</f>
        <v>0</v>
      </c>
      <c r="D7" s="9"/>
      <c r="E7" s="9"/>
      <c r="F7" s="4"/>
      <c r="K7" s="3"/>
      <c r="L7" s="9"/>
      <c r="M7" s="9"/>
      <c r="N7" s="9">
        <f>DEGREES(N6)</f>
        <v>66.421821521798165</v>
      </c>
      <c r="O7" s="9" t="s">
        <v>3</v>
      </c>
      <c r="P7" s="9" t="s">
        <v>38</v>
      </c>
      <c r="Q7" s="4">
        <v>10</v>
      </c>
    </row>
    <row r="8" spans="1:17">
      <c r="A8" s="3" t="s">
        <v>15</v>
      </c>
      <c r="B8" s="9" t="s">
        <v>14</v>
      </c>
      <c r="C8" s="9">
        <f>0</f>
        <v>0</v>
      </c>
      <c r="D8" s="9"/>
      <c r="E8" s="9"/>
      <c r="F8" s="4"/>
      <c r="K8" s="3"/>
      <c r="L8" s="9"/>
      <c r="M8" s="9"/>
      <c r="N8" s="9"/>
      <c r="O8" s="9"/>
      <c r="P8" s="9"/>
      <c r="Q8" s="4"/>
    </row>
    <row r="9" spans="1:17">
      <c r="A9" s="3" t="s">
        <v>12</v>
      </c>
      <c r="B9" s="9" t="s">
        <v>16</v>
      </c>
      <c r="C9" s="9">
        <f>0</f>
        <v>0</v>
      </c>
      <c r="D9" s="9"/>
      <c r="E9" s="9"/>
      <c r="F9" s="4"/>
      <c r="K9" s="3" t="s">
        <v>31</v>
      </c>
      <c r="L9" s="9">
        <f>Q6*SIN($N$6)</f>
        <v>9.1651513899116797</v>
      </c>
      <c r="M9" s="9" t="s">
        <v>29</v>
      </c>
      <c r="N9" s="9"/>
      <c r="O9" s="9"/>
      <c r="P9" s="9"/>
      <c r="Q9" s="4"/>
    </row>
    <row r="10" spans="1:17">
      <c r="A10" s="3" t="s">
        <v>15</v>
      </c>
      <c r="B10" s="9" t="s">
        <v>17</v>
      </c>
      <c r="C10" s="9">
        <v>0</v>
      </c>
      <c r="D10" s="9"/>
      <c r="E10" s="9"/>
      <c r="F10" s="4"/>
      <c r="K10" s="3" t="s">
        <v>32</v>
      </c>
      <c r="L10" s="9">
        <f>Q7*SIN($N$6)</f>
        <v>9.1651513899116797</v>
      </c>
      <c r="M10" s="9" t="s">
        <v>29</v>
      </c>
      <c r="N10" s="9"/>
      <c r="O10" s="9"/>
      <c r="P10" s="9"/>
      <c r="Q10" s="4"/>
    </row>
    <row r="11" spans="1:17" ht="15" thickBot="1">
      <c r="A11" s="11" t="s">
        <v>18</v>
      </c>
      <c r="B11" s="12" t="s">
        <v>19</v>
      </c>
      <c r="C11" s="12" t="s">
        <v>1</v>
      </c>
      <c r="D11" s="9"/>
      <c r="E11" s="9"/>
      <c r="F11" s="4"/>
      <c r="G11" s="7"/>
      <c r="K11" s="13" t="s">
        <v>33</v>
      </c>
      <c r="L11" s="14">
        <f>L9+L10</f>
        <v>18.330302779823359</v>
      </c>
      <c r="M11" s="14" t="s">
        <v>29</v>
      </c>
      <c r="N11" s="15"/>
      <c r="O11" s="15"/>
      <c r="P11" s="15"/>
      <c r="Q11" s="6"/>
    </row>
    <row r="12" spans="1:17">
      <c r="A12" s="11" t="s">
        <v>20</v>
      </c>
      <c r="B12" s="12" t="s">
        <v>19</v>
      </c>
      <c r="C12" s="12" t="s">
        <v>1</v>
      </c>
      <c r="D12" s="9"/>
      <c r="E12" s="9"/>
      <c r="F12" s="4"/>
    </row>
    <row r="13" spans="1:17">
      <c r="A13" s="11" t="s">
        <v>22</v>
      </c>
      <c r="B13" s="12">
        <f>$E$3/COS($D$6)</f>
        <v>1.7207312137542448</v>
      </c>
      <c r="C13" s="12" t="s">
        <v>6</v>
      </c>
      <c r="D13" s="9"/>
      <c r="E13" s="9"/>
      <c r="F13" s="4"/>
    </row>
    <row r="14" spans="1:17" ht="15" thickBot="1">
      <c r="A14" s="13" t="s">
        <v>23</v>
      </c>
      <c r="B14" s="14">
        <f>$E$3/COS($D$6)</f>
        <v>1.7207312137542448</v>
      </c>
      <c r="C14" s="14" t="s">
        <v>6</v>
      </c>
      <c r="D14" s="15"/>
      <c r="E14" s="15"/>
      <c r="F14" s="6"/>
    </row>
    <row r="15" spans="1:17" ht="15" thickBot="1">
      <c r="A15">
        <v>3.17</v>
      </c>
    </row>
    <row r="16" spans="1:17">
      <c r="A16" s="1"/>
      <c r="B16" s="8"/>
      <c r="C16" s="8"/>
      <c r="D16" s="8"/>
      <c r="E16" s="1">
        <v>100</v>
      </c>
      <c r="F16" s="2" t="s">
        <v>5</v>
      </c>
      <c r="G16" s="18" t="s">
        <v>21</v>
      </c>
      <c r="H16" s="8">
        <f>ATAN(2/2)</f>
        <v>0.78539816339744828</v>
      </c>
      <c r="I16" s="2" t="s">
        <v>2</v>
      </c>
    </row>
    <row r="17" spans="1:9">
      <c r="A17" s="3" t="s">
        <v>4</v>
      </c>
      <c r="B17" s="9">
        <f>E16*F24</f>
        <v>32.842712474619027</v>
      </c>
      <c r="C17" s="9" t="s">
        <v>1</v>
      </c>
      <c r="D17" s="9"/>
      <c r="E17" s="3">
        <v>0.5</v>
      </c>
      <c r="F17" s="4" t="s">
        <v>6</v>
      </c>
      <c r="G17" s="9"/>
      <c r="H17" s="9">
        <f>DEGREES(H16)</f>
        <v>45</v>
      </c>
      <c r="I17" s="4" t="s">
        <v>3</v>
      </c>
    </row>
    <row r="18" spans="1:9">
      <c r="A18" s="3" t="s">
        <v>8</v>
      </c>
      <c r="B18" s="9">
        <f>B17*SIN(H16)</f>
        <v>23.22330470336313</v>
      </c>
      <c r="C18" s="9"/>
      <c r="D18" s="9"/>
      <c r="E18" s="3">
        <v>2</v>
      </c>
      <c r="F18" s="4" t="s">
        <v>6</v>
      </c>
      <c r="G18" s="9"/>
      <c r="H18" s="9"/>
      <c r="I18" s="4"/>
    </row>
    <row r="19" spans="1:9">
      <c r="A19" s="3" t="s">
        <v>7</v>
      </c>
      <c r="B19" s="9">
        <f>B17*COS(H16)</f>
        <v>23.223304703363134</v>
      </c>
      <c r="C19" s="9"/>
      <c r="D19" s="9"/>
      <c r="E19" s="3">
        <v>1.5</v>
      </c>
      <c r="F19" s="4" t="s">
        <v>6</v>
      </c>
      <c r="G19" s="9"/>
      <c r="H19" s="9"/>
      <c r="I19" s="4"/>
    </row>
    <row r="20" spans="1:9" ht="15" thickBot="1">
      <c r="A20" s="3" t="s">
        <v>9</v>
      </c>
      <c r="B20" s="9">
        <f>B17*SIN(H16)</f>
        <v>23.22330470336313</v>
      </c>
      <c r="C20" s="9"/>
      <c r="D20" s="9"/>
      <c r="E20" s="5">
        <v>1</v>
      </c>
      <c r="F20" s="6" t="s">
        <v>6</v>
      </c>
      <c r="G20" s="9"/>
      <c r="H20" s="9"/>
      <c r="I20" s="4"/>
    </row>
    <row r="21" spans="1:9" ht="15" thickBot="1">
      <c r="A21" s="3" t="s">
        <v>10</v>
      </c>
      <c r="B21" s="9">
        <f>B17*COS(H16)</f>
        <v>23.223304703363134</v>
      </c>
      <c r="C21" s="9"/>
      <c r="D21" s="9"/>
      <c r="E21" s="16">
        <v>9.8000000000000007</v>
      </c>
      <c r="F21" s="17" t="s">
        <v>28</v>
      </c>
      <c r="G21" s="9"/>
      <c r="H21" s="9"/>
      <c r="I21" s="4"/>
    </row>
    <row r="22" spans="1:9">
      <c r="A22" s="3"/>
      <c r="B22" s="9"/>
      <c r="C22" s="9"/>
      <c r="D22" s="9"/>
      <c r="E22" s="9" t="s">
        <v>24</v>
      </c>
      <c r="F22" s="9">
        <f>SQRT(E19^2+E18^2)</f>
        <v>2.5</v>
      </c>
      <c r="G22" s="9" t="s">
        <v>6</v>
      </c>
      <c r="H22" s="9"/>
      <c r="I22" s="4"/>
    </row>
    <row r="23" spans="1:9">
      <c r="A23" s="3"/>
      <c r="B23" s="9"/>
      <c r="C23" s="9"/>
      <c r="D23" s="9"/>
      <c r="E23" s="9" t="s">
        <v>25</v>
      </c>
      <c r="F23" s="9">
        <f>SQRT(E18^2+(E19+E17)^2)</f>
        <v>2.8284271247461903</v>
      </c>
      <c r="G23" s="9" t="s">
        <v>6</v>
      </c>
      <c r="H23" s="9"/>
      <c r="I23" s="4"/>
    </row>
    <row r="24" spans="1:9" ht="15" thickBot="1">
      <c r="A24" s="13" t="s">
        <v>27</v>
      </c>
      <c r="B24" s="14">
        <f>B18/E21</f>
        <v>2.3697249697309313</v>
      </c>
      <c r="C24" s="14" t="s">
        <v>0</v>
      </c>
      <c r="D24" s="15"/>
      <c r="E24" s="15" t="s">
        <v>26</v>
      </c>
      <c r="F24" s="15">
        <f>F23-F22</f>
        <v>0.32842712474619029</v>
      </c>
      <c r="G24" s="15" t="s">
        <v>6</v>
      </c>
      <c r="H24" s="15"/>
      <c r="I24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Dakota Johnson</dc:creator>
  <cp:lastModifiedBy>Dakota Johnson</cp:lastModifiedBy>
  <dcterms:created xsi:type="dcterms:W3CDTF">2014-10-07T17:42:04Z</dcterms:created>
  <dcterms:modified xsi:type="dcterms:W3CDTF">2014-10-07T20:18:16Z</dcterms:modified>
</cp:coreProperties>
</file>