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gineering\2016 Spring\EECT 279\page\web page\Courses\ENGT 120\files\"/>
    </mc:Choice>
  </mc:AlternateContent>
  <bookViews>
    <workbookView xWindow="0" yWindow="0" windowWidth="20160" windowHeight="11730"/>
  </bookViews>
  <sheets>
    <sheet name="I Beam Weight" sheetId="1" r:id="rId1"/>
  </sheets>
  <calcPr calcId="152511"/>
</workbook>
</file>

<file path=xl/calcChain.xml><?xml version="1.0" encoding="utf-8"?>
<calcChain xmlns="http://schemas.openxmlformats.org/spreadsheetml/2006/main">
  <c r="A72" i="1" l="1"/>
  <c r="B16" i="1"/>
  <c r="B36" i="1"/>
  <c r="B19" i="1"/>
  <c r="B10" i="1"/>
  <c r="B12" i="1"/>
  <c r="B24" i="1"/>
  <c r="B26" i="1"/>
  <c r="B41" i="1"/>
  <c r="B42" i="1"/>
  <c r="B44" i="1"/>
  <c r="B46" i="1"/>
  <c r="B32" i="1"/>
  <c r="B30" i="1"/>
  <c r="B31" i="1"/>
  <c r="B33" i="1"/>
  <c r="B37" i="1"/>
  <c r="B49" i="1"/>
  <c r="B52" i="1"/>
  <c r="B57" i="1"/>
</calcChain>
</file>

<file path=xl/sharedStrings.xml><?xml version="1.0" encoding="utf-8"?>
<sst xmlns="http://schemas.openxmlformats.org/spreadsheetml/2006/main" count="97" uniqueCount="65">
  <si>
    <t>Flange width =</t>
  </si>
  <si>
    <t>in</t>
  </si>
  <si>
    <t>Flange thickness =</t>
  </si>
  <si>
    <t>Flange area=</t>
  </si>
  <si>
    <r>
      <t>in</t>
    </r>
    <r>
      <rPr>
        <vertAlign val="superscript"/>
        <sz val="11"/>
        <color indexed="8"/>
        <rFont val="Calibri"/>
        <family val="2"/>
      </rPr>
      <t>2</t>
    </r>
  </si>
  <si>
    <t>no Flanges =</t>
  </si>
  <si>
    <t>total Flange area =</t>
  </si>
  <si>
    <t>I beam height =</t>
  </si>
  <si>
    <t>Web height =</t>
  </si>
  <si>
    <t>Web width =</t>
  </si>
  <si>
    <t>Web area =</t>
  </si>
  <si>
    <t>Square =</t>
  </si>
  <si>
    <t>Fillet radius =</t>
  </si>
  <si>
    <t>Fillets area =</t>
  </si>
  <si>
    <t>number of fillets =</t>
  </si>
  <si>
    <t>Total Fillet area =</t>
  </si>
  <si>
    <t>Total Area =</t>
  </si>
  <si>
    <t>I Beam Length =</t>
  </si>
  <si>
    <t>I Beam Volume =</t>
  </si>
  <si>
    <r>
      <t>in</t>
    </r>
    <r>
      <rPr>
        <vertAlign val="superscript"/>
        <sz val="11"/>
        <color indexed="8"/>
        <rFont val="Calibri"/>
        <family val="2"/>
      </rPr>
      <t>3</t>
    </r>
  </si>
  <si>
    <t>Flange hole diameter =</t>
  </si>
  <si>
    <t>Flange hole radius =</t>
  </si>
  <si>
    <t>Flang hole area =</t>
  </si>
  <si>
    <t>Flange hole volume =</t>
  </si>
  <si>
    <t>Number of Flanges =</t>
  </si>
  <si>
    <t>Holes per Flange =</t>
  </si>
  <si>
    <t>Total Number of Flange Holes =</t>
  </si>
  <si>
    <t>Total Flange hole  volume =</t>
  </si>
  <si>
    <t>Web hole diameter =</t>
  </si>
  <si>
    <t>Web hole radius =</t>
  </si>
  <si>
    <t>Web hole area =</t>
  </si>
  <si>
    <t>Web hole volume =</t>
  </si>
  <si>
    <t>Total Web hole  volume =</t>
  </si>
  <si>
    <t>Total hole volume =</t>
  </si>
  <si>
    <t>Total I Beam Volume =</t>
  </si>
  <si>
    <t>Weight density =</t>
  </si>
  <si>
    <r>
      <t>lbs/in</t>
    </r>
    <r>
      <rPr>
        <vertAlign val="superscript"/>
        <sz val="11"/>
        <color indexed="8"/>
        <rFont val="Calibri"/>
        <family val="2"/>
      </rPr>
      <t>3</t>
    </r>
  </si>
  <si>
    <t>Total I Beam Weight =</t>
  </si>
  <si>
    <t>lbs</t>
  </si>
  <si>
    <t>I-Beam Example 6.21 page 182</t>
  </si>
  <si>
    <t>(preliminary info and methods Example 6.16 and 6.17 p. 177)</t>
  </si>
  <si>
    <t>Chapter 6 Homework, Class session #11, ENGT 120</t>
  </si>
  <si>
    <t>Before deducting hole volumes</t>
  </si>
  <si>
    <t>Add flange and web hole volumes</t>
  </si>
  <si>
    <t>Subtract hole volumes from total</t>
  </si>
  <si>
    <t>Final Answer</t>
  </si>
  <si>
    <t>Calculate flange hole volume</t>
  </si>
  <si>
    <t>Calculate web hole volume</t>
  </si>
  <si>
    <t>For homework, what is the volume and weight of a 30" I-beam with the same holes?</t>
  </si>
  <si>
    <t>Formulas are already entered so when missing items are filled in, you should get a final answer.</t>
  </si>
  <si>
    <t>enter the formula in box</t>
  </si>
  <si>
    <t>Fill in missing formulas and be sure you understand why it is used.</t>
  </si>
  <si>
    <t xml:space="preserve">enter formula in box to subtract </t>
  </si>
  <si>
    <t>hole volume from original volume</t>
  </si>
  <si>
    <r>
      <t xml:space="preserve">Use template below to </t>
    </r>
    <r>
      <rPr>
        <b/>
        <i/>
        <sz val="11"/>
        <color indexed="8"/>
        <rFont val="Calibri"/>
        <family val="2"/>
      </rPr>
      <t>fill in column B empty boxes</t>
    </r>
    <r>
      <rPr>
        <sz val="11"/>
        <color theme="1"/>
        <rFont val="Calibri"/>
        <family val="2"/>
        <scheme val="minor"/>
      </rPr>
      <t xml:space="preserve"> from book.  Enter formulas where indicated.</t>
    </r>
  </si>
  <si>
    <t>enter length of I-beam from above</t>
  </si>
  <si>
    <t>(This is the total volume without holes)</t>
  </si>
  <si>
    <t>enter the formula for the Web Area (web height x web width)</t>
  </si>
  <si>
    <t>Example 12:</t>
  </si>
  <si>
    <t>radians</t>
  </si>
  <si>
    <t>(7*3.14)/30</t>
  </si>
  <si>
    <t xml:space="preserve">lbs to the right </t>
  </si>
  <si>
    <t>lbs to the left</t>
  </si>
  <si>
    <t xml:space="preserve">Is required to the left </t>
  </si>
  <si>
    <t>(3.14/6)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</si>
</sst>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2" fontId="0" fillId="0" borderId="0" xfId="0" applyNumberFormat="1" applyAlignment="1">
      <alignment horizontal="left"/>
    </xf>
    <xf numFmtId="12" fontId="0" fillId="0" borderId="0" xfId="0" applyNumberFormat="1"/>
    <xf numFmtId="13" fontId="0" fillId="0" borderId="0" xfId="0" applyNumberFormat="1" applyAlignment="1">
      <alignment horizontal="left"/>
    </xf>
    <xf numFmtId="13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right"/>
    </xf>
    <xf numFmtId="0" fontId="0" fillId="0" borderId="0" xfId="0"/>
    <xf numFmtId="12" fontId="0" fillId="0" borderId="0" xfId="0" applyNumberFormat="1"/>
    <xf numFmtId="13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0" fillId="0" borderId="0" xfId="0"/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0" fillId="0" borderId="1" xfId="0" applyBorder="1"/>
    <xf numFmtId="12" fontId="0" fillId="0" borderId="1" xfId="0" applyNumberFormat="1" applyBorder="1" applyAlignment="1">
      <alignment horizontal="left"/>
    </xf>
    <xf numFmtId="13" fontId="0" fillId="0" borderId="1" xfId="0" applyNumberFormat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12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46" workbookViewId="0">
      <selection activeCell="G64" sqref="G64"/>
    </sheetView>
  </sheetViews>
  <sheetFormatPr defaultRowHeight="15" x14ac:dyDescent="0.25"/>
  <cols>
    <col min="1" max="1" width="29.7109375" customWidth="1"/>
    <col min="2" max="2" width="8.28515625" style="6" bestFit="1" customWidth="1"/>
    <col min="3" max="3" width="7" style="18" customWidth="1"/>
    <col min="4" max="4" width="3.140625" customWidth="1"/>
    <col min="5" max="5" width="20.140625" customWidth="1"/>
    <col min="7" max="7" width="5.7109375" customWidth="1"/>
  </cols>
  <sheetData>
    <row r="1" spans="1:7" x14ac:dyDescent="0.25">
      <c r="A1" s="9" t="s">
        <v>41</v>
      </c>
      <c r="E1" s="9" t="s">
        <v>39</v>
      </c>
    </row>
    <row r="2" spans="1:7" x14ac:dyDescent="0.25">
      <c r="A2" s="9" t="s">
        <v>40</v>
      </c>
    </row>
    <row r="3" spans="1:7" x14ac:dyDescent="0.25">
      <c r="A3" s="12" t="s">
        <v>48</v>
      </c>
    </row>
    <row r="4" spans="1:7" x14ac:dyDescent="0.25">
      <c r="A4" s="12" t="s">
        <v>54</v>
      </c>
    </row>
    <row r="5" spans="1:7" x14ac:dyDescent="0.25">
      <c r="A5" s="12" t="s">
        <v>49</v>
      </c>
    </row>
    <row r="6" spans="1:7" s="23" customFormat="1" x14ac:dyDescent="0.25">
      <c r="A6" s="12" t="s">
        <v>51</v>
      </c>
      <c r="B6" s="10"/>
      <c r="C6" s="25"/>
    </row>
    <row r="7" spans="1:7" s="9" customFormat="1" x14ac:dyDescent="0.25">
      <c r="B7" s="10"/>
      <c r="C7" s="18"/>
    </row>
    <row r="8" spans="1:7" x14ac:dyDescent="0.25">
      <c r="A8" t="s">
        <v>0</v>
      </c>
      <c r="B8" s="32">
        <v>7.5</v>
      </c>
      <c r="C8" s="18" t="s">
        <v>1</v>
      </c>
      <c r="D8" s="2"/>
    </row>
    <row r="9" spans="1:7" x14ac:dyDescent="0.25">
      <c r="A9" t="s">
        <v>2</v>
      </c>
      <c r="B9" s="14">
        <v>0.6875</v>
      </c>
      <c r="C9" s="18" t="s">
        <v>1</v>
      </c>
      <c r="D9" s="4"/>
      <c r="E9" s="12"/>
      <c r="F9" s="13"/>
      <c r="G9" s="18"/>
    </row>
    <row r="10" spans="1:7" ht="17.25" x14ac:dyDescent="0.25">
      <c r="A10" t="s">
        <v>3</v>
      </c>
      <c r="B10" s="15">
        <f>B8*B9</f>
        <v>5.15625</v>
      </c>
      <c r="C10" s="18" t="s">
        <v>4</v>
      </c>
      <c r="E10" s="12"/>
      <c r="F10" s="14"/>
      <c r="G10" s="18"/>
    </row>
    <row r="11" spans="1:7" x14ac:dyDescent="0.25">
      <c r="A11" s="23" t="s">
        <v>5</v>
      </c>
      <c r="B11" s="28">
        <v>2</v>
      </c>
      <c r="E11" s="12"/>
      <c r="F11" s="15"/>
      <c r="G11" s="18"/>
    </row>
    <row r="12" spans="1:7" ht="17.25" x14ac:dyDescent="0.25">
      <c r="A12" t="s">
        <v>6</v>
      </c>
      <c r="B12" s="16">
        <f>B10*B11</f>
        <v>10.3125</v>
      </c>
      <c r="C12" s="18" t="s">
        <v>4</v>
      </c>
      <c r="E12" s="12"/>
      <c r="F12" s="12"/>
      <c r="G12" s="12"/>
    </row>
    <row r="13" spans="1:7" x14ac:dyDescent="0.25">
      <c r="A13" t="s">
        <v>7</v>
      </c>
      <c r="B13" s="32">
        <v>18.25</v>
      </c>
      <c r="C13" s="18" t="s">
        <v>1</v>
      </c>
      <c r="D13" s="2"/>
      <c r="E13" s="12"/>
      <c r="F13" s="16"/>
      <c r="G13" s="18"/>
    </row>
    <row r="14" spans="1:7" x14ac:dyDescent="0.25">
      <c r="A14" t="s">
        <v>8</v>
      </c>
      <c r="B14" s="15">
        <v>16.875</v>
      </c>
      <c r="C14" s="18" t="s">
        <v>1</v>
      </c>
      <c r="E14" s="12"/>
      <c r="F14" s="13"/>
      <c r="G14" s="18"/>
    </row>
    <row r="15" spans="1:7" x14ac:dyDescent="0.25">
      <c r="A15" t="s">
        <v>9</v>
      </c>
      <c r="B15" s="14">
        <v>0.4375</v>
      </c>
      <c r="C15" s="18" t="s">
        <v>1</v>
      </c>
      <c r="E15" s="12"/>
      <c r="F15" s="15"/>
      <c r="G15" s="18"/>
    </row>
    <row r="16" spans="1:7" ht="17.25" x14ac:dyDescent="0.25">
      <c r="A16" t="s">
        <v>10</v>
      </c>
      <c r="B16" s="33">
        <f>B14*B15</f>
        <v>7.3828125</v>
      </c>
      <c r="C16" s="18" t="s">
        <v>4</v>
      </c>
      <c r="E16" s="12" t="s">
        <v>57</v>
      </c>
      <c r="F16" s="14"/>
      <c r="G16" s="18"/>
    </row>
    <row r="17" spans="1:7" ht="17.25" x14ac:dyDescent="0.25">
      <c r="A17" t="s">
        <v>11</v>
      </c>
      <c r="B17" s="16">
        <v>1</v>
      </c>
      <c r="C17" s="18" t="s">
        <v>4</v>
      </c>
      <c r="E17" s="12"/>
      <c r="F17" s="16"/>
      <c r="G17" s="18"/>
    </row>
    <row r="18" spans="1:7" x14ac:dyDescent="0.25">
      <c r="A18" t="s">
        <v>12</v>
      </c>
      <c r="B18" s="16">
        <v>0.5</v>
      </c>
      <c r="C18" s="18" t="s">
        <v>1</v>
      </c>
      <c r="E18" s="12"/>
      <c r="F18" s="16"/>
      <c r="G18" s="18"/>
    </row>
    <row r="19" spans="1:7" ht="17.25" x14ac:dyDescent="0.25">
      <c r="A19" t="s">
        <v>13</v>
      </c>
      <c r="B19" s="24">
        <f>(B17-(PI()*(B18^2)))/4</f>
        <v>5.365045915063793E-2</v>
      </c>
      <c r="C19" s="18" t="s">
        <v>4</v>
      </c>
      <c r="E19" s="12"/>
      <c r="F19" s="16"/>
      <c r="G19" s="18"/>
    </row>
    <row r="20" spans="1:7" x14ac:dyDescent="0.25">
      <c r="A20" t="s">
        <v>14</v>
      </c>
      <c r="B20" s="28">
        <v>4</v>
      </c>
      <c r="E20" s="12"/>
      <c r="F20" s="17"/>
      <c r="G20" s="18"/>
    </row>
    <row r="21" spans="1:7" ht="17.25" x14ac:dyDescent="0.25">
      <c r="A21" t="s">
        <v>15</v>
      </c>
      <c r="B21" s="12">
        <v>0.21460183660255172</v>
      </c>
      <c r="C21" s="18" t="s">
        <v>4</v>
      </c>
      <c r="E21" s="12"/>
      <c r="F21" s="12"/>
      <c r="G21" s="12"/>
    </row>
    <row r="22" spans="1:7" s="12" customFormat="1" x14ac:dyDescent="0.25">
      <c r="C22" s="18"/>
    </row>
    <row r="23" spans="1:7" s="9" customFormat="1" ht="15.75" x14ac:dyDescent="0.25">
      <c r="B23" s="19" t="s">
        <v>42</v>
      </c>
      <c r="C23" s="18"/>
      <c r="E23" s="12"/>
      <c r="F23" s="12"/>
      <c r="G23" s="18"/>
    </row>
    <row r="24" spans="1:7" ht="17.25" x14ac:dyDescent="0.25">
      <c r="A24" s="9" t="s">
        <v>16</v>
      </c>
      <c r="B24" s="7">
        <f>B12+B16+B21</f>
        <v>17.909914336602551</v>
      </c>
      <c r="C24" s="18" t="s">
        <v>4</v>
      </c>
      <c r="F24" s="16"/>
      <c r="G24" s="18"/>
    </row>
    <row r="25" spans="1:7" x14ac:dyDescent="0.25">
      <c r="A25" t="s">
        <v>17</v>
      </c>
      <c r="B25" s="20">
        <v>30</v>
      </c>
      <c r="C25" s="18" t="s">
        <v>1</v>
      </c>
      <c r="E25" s="12" t="s">
        <v>55</v>
      </c>
    </row>
    <row r="26" spans="1:7" ht="17.25" x14ac:dyDescent="0.25">
      <c r="A26" t="s">
        <v>18</v>
      </c>
      <c r="B26" s="22">
        <f>B24*B25</f>
        <v>537.29743009807657</v>
      </c>
      <c r="C26" s="18" t="s">
        <v>19</v>
      </c>
      <c r="E26" s="12" t="s">
        <v>56</v>
      </c>
    </row>
    <row r="27" spans="1:7" s="12" customFormat="1" x14ac:dyDescent="0.25">
      <c r="B27" s="7"/>
      <c r="C27" s="18"/>
    </row>
    <row r="28" spans="1:7" ht="15.75" x14ac:dyDescent="0.25">
      <c r="B28" s="19" t="s">
        <v>46</v>
      </c>
    </row>
    <row r="29" spans="1:7" x14ac:dyDescent="0.25">
      <c r="A29" t="s">
        <v>20</v>
      </c>
      <c r="B29" s="29">
        <v>0.75</v>
      </c>
      <c r="C29" s="18" t="s">
        <v>1</v>
      </c>
    </row>
    <row r="30" spans="1:7" x14ac:dyDescent="0.25">
      <c r="A30" t="s">
        <v>21</v>
      </c>
      <c r="B30" s="1">
        <f>B29/2</f>
        <v>0.375</v>
      </c>
      <c r="C30" s="18" t="s">
        <v>1</v>
      </c>
    </row>
    <row r="31" spans="1:7" ht="17.25" x14ac:dyDescent="0.25">
      <c r="A31" t="s">
        <v>22</v>
      </c>
      <c r="B31" s="8">
        <f>PI()*B30^2</f>
        <v>0.44178646691106466</v>
      </c>
      <c r="C31" s="18" t="s">
        <v>4</v>
      </c>
    </row>
    <row r="32" spans="1:7" x14ac:dyDescent="0.25">
      <c r="A32" t="s">
        <v>2</v>
      </c>
      <c r="B32" s="3">
        <f>'I Beam Weight'!B9</f>
        <v>0.6875</v>
      </c>
      <c r="C32" s="18" t="s">
        <v>1</v>
      </c>
    </row>
    <row r="33" spans="1:5" ht="17.25" x14ac:dyDescent="0.25">
      <c r="A33" t="s">
        <v>23</v>
      </c>
      <c r="B33" s="8">
        <f>B31*B32</f>
        <v>0.30372819600135698</v>
      </c>
      <c r="C33" s="18" t="s">
        <v>19</v>
      </c>
    </row>
    <row r="34" spans="1:5" x14ac:dyDescent="0.25">
      <c r="A34" t="s">
        <v>24</v>
      </c>
      <c r="B34" s="6">
        <v>2</v>
      </c>
    </row>
    <row r="35" spans="1:5" x14ac:dyDescent="0.25">
      <c r="A35" t="s">
        <v>25</v>
      </c>
      <c r="B35" s="20">
        <v>6</v>
      </c>
    </row>
    <row r="36" spans="1:5" x14ac:dyDescent="0.25">
      <c r="A36" t="s">
        <v>26</v>
      </c>
      <c r="B36" s="6">
        <f>B34*B35</f>
        <v>12</v>
      </c>
    </row>
    <row r="37" spans="1:5" ht="17.25" x14ac:dyDescent="0.25">
      <c r="A37" t="s">
        <v>27</v>
      </c>
      <c r="B37" s="26">
        <f>B36*B33</f>
        <v>3.6447383520162839</v>
      </c>
      <c r="C37" s="18" t="s">
        <v>19</v>
      </c>
    </row>
    <row r="38" spans="1:5" s="12" customFormat="1" x14ac:dyDescent="0.25">
      <c r="B38" s="10"/>
      <c r="C38" s="18"/>
    </row>
    <row r="39" spans="1:5" ht="15.75" x14ac:dyDescent="0.25">
      <c r="B39" s="19" t="s">
        <v>47</v>
      </c>
    </row>
    <row r="40" spans="1:5" x14ac:dyDescent="0.25">
      <c r="A40" t="s">
        <v>28</v>
      </c>
      <c r="B40" s="29">
        <v>2</v>
      </c>
      <c r="C40" s="18" t="s">
        <v>1</v>
      </c>
      <c r="E40" s="12"/>
    </row>
    <row r="41" spans="1:5" x14ac:dyDescent="0.25">
      <c r="A41" t="s">
        <v>29</v>
      </c>
      <c r="B41" s="3">
        <f>B40/2</f>
        <v>1</v>
      </c>
      <c r="C41" s="18" t="s">
        <v>1</v>
      </c>
    </row>
    <row r="42" spans="1:5" ht="17.25" x14ac:dyDescent="0.25">
      <c r="A42" t="s">
        <v>30</v>
      </c>
      <c r="B42" s="5">
        <f>PI()*B41^2</f>
        <v>3.1415926535897931</v>
      </c>
      <c r="C42" s="18" t="s">
        <v>4</v>
      </c>
    </row>
    <row r="43" spans="1:5" x14ac:dyDescent="0.25">
      <c r="A43" t="s">
        <v>9</v>
      </c>
      <c r="B43" s="30">
        <v>0.4375</v>
      </c>
      <c r="C43" s="18" t="s">
        <v>1</v>
      </c>
    </row>
    <row r="44" spans="1:5" ht="17.25" x14ac:dyDescent="0.25">
      <c r="A44" t="s">
        <v>31</v>
      </c>
      <c r="B44" s="8">
        <f>B42*B43</f>
        <v>1.3744467859455345</v>
      </c>
      <c r="C44" s="18" t="s">
        <v>19</v>
      </c>
    </row>
    <row r="45" spans="1:5" x14ac:dyDescent="0.25">
      <c r="A45" t="s">
        <v>26</v>
      </c>
      <c r="B45" s="30">
        <v>2</v>
      </c>
    </row>
    <row r="46" spans="1:5" ht="17.25" x14ac:dyDescent="0.25">
      <c r="A46" t="s">
        <v>32</v>
      </c>
      <c r="B46" s="27">
        <f>B45*B44</f>
        <v>2.748893571891069</v>
      </c>
      <c r="C46" s="18" t="s">
        <v>19</v>
      </c>
    </row>
    <row r="47" spans="1:5" s="12" customFormat="1" x14ac:dyDescent="0.25">
      <c r="B47" s="8"/>
      <c r="C47" s="18"/>
    </row>
    <row r="48" spans="1:5" s="12" customFormat="1" ht="15.75" x14ac:dyDescent="0.25">
      <c r="B48" s="19" t="s">
        <v>43</v>
      </c>
    </row>
    <row r="49" spans="1:5" ht="17.25" x14ac:dyDescent="0.25">
      <c r="A49" t="s">
        <v>33</v>
      </c>
      <c r="B49" s="21">
        <f>B46+B37</f>
        <v>6.3936319239073534</v>
      </c>
      <c r="C49" s="18" t="s">
        <v>19</v>
      </c>
      <c r="E49" s="12" t="s">
        <v>50</v>
      </c>
    </row>
    <row r="50" spans="1:5" s="12" customFormat="1" x14ac:dyDescent="0.25">
      <c r="B50" s="7"/>
      <c r="C50" s="18"/>
    </row>
    <row r="51" spans="1:5" ht="15.75" x14ac:dyDescent="0.25">
      <c r="B51" s="19" t="s">
        <v>44</v>
      </c>
    </row>
    <row r="52" spans="1:5" ht="17.25" x14ac:dyDescent="0.25">
      <c r="A52" t="s">
        <v>34</v>
      </c>
      <c r="B52" s="21">
        <f>B26-B49</f>
        <v>530.9037981741692</v>
      </c>
      <c r="C52" s="18" t="s">
        <v>19</v>
      </c>
      <c r="E52" s="12" t="s">
        <v>52</v>
      </c>
    </row>
    <row r="53" spans="1:5" s="12" customFormat="1" x14ac:dyDescent="0.25">
      <c r="B53" s="7"/>
      <c r="C53" s="18"/>
      <c r="E53" s="12" t="s">
        <v>53</v>
      </c>
    </row>
    <row r="54" spans="1:5" ht="17.25" x14ac:dyDescent="0.25">
      <c r="A54" t="s">
        <v>35</v>
      </c>
      <c r="B54" s="6">
        <v>0.28000000000000003</v>
      </c>
      <c r="C54" s="11" t="s">
        <v>36</v>
      </c>
    </row>
    <row r="55" spans="1:5" s="12" customFormat="1" x14ac:dyDescent="0.25">
      <c r="B55" s="10"/>
      <c r="C55" s="11"/>
    </row>
    <row r="56" spans="1:5" s="12" customFormat="1" ht="15.75" x14ac:dyDescent="0.25">
      <c r="A56" s="19" t="s">
        <v>45</v>
      </c>
      <c r="C56" s="11"/>
    </row>
    <row r="57" spans="1:5" ht="15.75" x14ac:dyDescent="0.25">
      <c r="A57" t="s">
        <v>37</v>
      </c>
      <c r="B57" s="31">
        <f>B52*B54</f>
        <v>148.6530634887674</v>
      </c>
      <c r="C57" s="18" t="s">
        <v>38</v>
      </c>
    </row>
    <row r="64" spans="1:5" x14ac:dyDescent="0.25">
      <c r="A64" s="23" t="s">
        <v>58</v>
      </c>
    </row>
    <row r="66" spans="1:2" x14ac:dyDescent="0.25">
      <c r="A66">
        <v>4500</v>
      </c>
      <c r="B66" s="10" t="s">
        <v>38</v>
      </c>
    </row>
    <row r="67" spans="1:2" x14ac:dyDescent="0.25">
      <c r="A67">
        <v>6400</v>
      </c>
      <c r="B67" s="10" t="s">
        <v>38</v>
      </c>
    </row>
    <row r="68" spans="1:2" x14ac:dyDescent="0.25">
      <c r="A68" s="23" t="s">
        <v>64</v>
      </c>
      <c r="B68" s="10" t="s">
        <v>59</v>
      </c>
    </row>
    <row r="69" spans="1:2" x14ac:dyDescent="0.25">
      <c r="A69" s="23" t="s">
        <v>60</v>
      </c>
      <c r="B69" s="10" t="s">
        <v>59</v>
      </c>
    </row>
    <row r="70" spans="1:2" x14ac:dyDescent="0.25">
      <c r="A70">
        <v>2250</v>
      </c>
      <c r="B70" s="10" t="s">
        <v>62</v>
      </c>
    </row>
    <row r="71" spans="1:2" x14ac:dyDescent="0.25">
      <c r="A71">
        <v>4282.4399999999996</v>
      </c>
      <c r="B71" s="10" t="s">
        <v>61</v>
      </c>
    </row>
    <row r="72" spans="1:2" x14ac:dyDescent="0.25">
      <c r="A72">
        <f>A71-A70</f>
        <v>2032.4399999999996</v>
      </c>
      <c r="B72" s="10" t="s">
        <v>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Beam Weight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</dc:creator>
  <cp:lastModifiedBy>Dakota H Johnson</cp:lastModifiedBy>
  <cp:lastPrinted>2013-11-10T21:49:56Z</cp:lastPrinted>
  <dcterms:created xsi:type="dcterms:W3CDTF">2013-07-21T18:50:43Z</dcterms:created>
  <dcterms:modified xsi:type="dcterms:W3CDTF">2016-04-08T15:48:26Z</dcterms:modified>
</cp:coreProperties>
</file>