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6" i="1"/>
  <c r="I5" i="1" l="1"/>
  <c r="I8" i="1" s="1"/>
  <c r="I19" i="1"/>
  <c r="C10" i="1" s="1"/>
  <c r="C38" i="1" l="1"/>
  <c r="C30" i="1"/>
  <c r="C22" i="1"/>
  <c r="C14" i="1"/>
  <c r="C35" i="1"/>
  <c r="C27" i="1"/>
  <c r="C19" i="1"/>
  <c r="C11" i="1"/>
  <c r="C41" i="1"/>
  <c r="C33" i="1"/>
  <c r="C25" i="1"/>
  <c r="C17" i="1"/>
  <c r="C9" i="1"/>
  <c r="C40" i="1"/>
  <c r="C32" i="1"/>
  <c r="C24" i="1"/>
  <c r="C16" i="1"/>
  <c r="C8" i="1"/>
  <c r="C39" i="1"/>
  <c r="C36" i="1"/>
  <c r="C31" i="1"/>
  <c r="C28" i="1"/>
  <c r="C23" i="1"/>
  <c r="C20" i="1"/>
  <c r="C15" i="1"/>
  <c r="C12" i="1"/>
  <c r="C7" i="1"/>
  <c r="C37" i="1"/>
  <c r="C34" i="1"/>
  <c r="C29" i="1"/>
  <c r="C26" i="1"/>
  <c r="C21" i="1"/>
  <c r="C18" i="1"/>
  <c r="C13" i="1"/>
  <c r="S9" i="1"/>
  <c r="S12" i="1"/>
  <c r="C6" i="1"/>
  <c r="I14" i="1"/>
  <c r="I11" i="1"/>
  <c r="I15" i="1"/>
  <c r="I16" i="1" l="1"/>
  <c r="B7" i="1" l="1"/>
  <c r="B12" i="1"/>
  <c r="B15" i="1"/>
  <c r="B20" i="1"/>
  <c r="B23" i="1"/>
  <c r="B28" i="1"/>
  <c r="B31" i="1"/>
  <c r="B36" i="1"/>
  <c r="B39" i="1"/>
  <c r="B8" i="1"/>
  <c r="B11" i="1"/>
  <c r="B16" i="1"/>
  <c r="B19" i="1"/>
  <c r="B24" i="1"/>
  <c r="B27" i="1"/>
  <c r="B32" i="1"/>
  <c r="B35" i="1"/>
  <c r="B26" i="1"/>
  <c r="B34" i="1"/>
  <c r="B37" i="1"/>
  <c r="B9" i="1"/>
  <c r="B14" i="1"/>
  <c r="B17" i="1"/>
  <c r="B22" i="1"/>
  <c r="B25" i="1"/>
  <c r="B30" i="1"/>
  <c r="B33" i="1"/>
  <c r="B38" i="1"/>
  <c r="B41" i="1"/>
  <c r="B40" i="1"/>
  <c r="B10" i="1"/>
  <c r="B13" i="1"/>
  <c r="B18" i="1"/>
  <c r="B21" i="1"/>
  <c r="B29" i="1"/>
  <c r="B6" i="1"/>
  <c r="S8" i="1" l="1"/>
  <c r="S10" i="1" s="1"/>
  <c r="D6" i="1"/>
  <c r="D13" i="1"/>
  <c r="D38" i="1"/>
  <c r="D22" i="1"/>
  <c r="D37" i="1"/>
  <c r="D32" i="1"/>
  <c r="D16" i="1"/>
  <c r="D36" i="1"/>
  <c r="D20" i="1"/>
  <c r="D29" i="1"/>
  <c r="D10" i="1"/>
  <c r="D33" i="1"/>
  <c r="D17" i="1"/>
  <c r="D34" i="1"/>
  <c r="D27" i="1"/>
  <c r="D11" i="1"/>
  <c r="D31" i="1"/>
  <c r="D15" i="1"/>
  <c r="D21" i="1"/>
  <c r="D40" i="1"/>
  <c r="D30" i="1"/>
  <c r="D14" i="1"/>
  <c r="D26" i="1"/>
  <c r="D24" i="1"/>
  <c r="D8" i="1"/>
  <c r="D28" i="1"/>
  <c r="D12" i="1"/>
  <c r="D18" i="1"/>
  <c r="D41" i="1"/>
  <c r="D25" i="1"/>
  <c r="D9" i="1"/>
  <c r="D35" i="1"/>
  <c r="D19" i="1"/>
  <c r="D39" i="1"/>
  <c r="D23" i="1"/>
  <c r="D7" i="1"/>
  <c r="S11" i="1" l="1"/>
  <c r="S13" i="1" s="1"/>
</calcChain>
</file>

<file path=xl/sharedStrings.xml><?xml version="1.0" encoding="utf-8"?>
<sst xmlns="http://schemas.openxmlformats.org/spreadsheetml/2006/main" count="44" uniqueCount="41">
  <si>
    <t>hourly rate =</t>
  </si>
  <si>
    <t>dollars per hour</t>
  </si>
  <si>
    <t>shifts =</t>
  </si>
  <si>
    <t>cost per day =</t>
  </si>
  <si>
    <t>hours per day =</t>
  </si>
  <si>
    <t>hours per shift =</t>
  </si>
  <si>
    <t>dollars per day</t>
  </si>
  <si>
    <t>hours per week =</t>
  </si>
  <si>
    <t>work week =</t>
  </si>
  <si>
    <t>hrs</t>
  </si>
  <si>
    <t>days</t>
  </si>
  <si>
    <t>weeks per year =</t>
  </si>
  <si>
    <t>ave weeks per month =</t>
  </si>
  <si>
    <t>months per year =</t>
  </si>
  <si>
    <t>cost per week =</t>
  </si>
  <si>
    <t>cost per month =</t>
  </si>
  <si>
    <t>Alt 1</t>
  </si>
  <si>
    <t>Alt 2</t>
  </si>
  <si>
    <t>I &amp; M Cost =</t>
  </si>
  <si>
    <t>Robot Cost =</t>
  </si>
  <si>
    <t>Alt 2 Cost =</t>
  </si>
  <si>
    <t>Alt 3</t>
  </si>
  <si>
    <t>Slope 1 =</t>
  </si>
  <si>
    <t>months</t>
  </si>
  <si>
    <t>Alt 2 = Alt 1</t>
  </si>
  <si>
    <t>Slope 2 =</t>
  </si>
  <si>
    <t>y intercept =</t>
  </si>
  <si>
    <t>Alt 3 = Alt 1</t>
  </si>
  <si>
    <t>employees per shift =</t>
  </si>
  <si>
    <t>hourly shift rate =</t>
  </si>
  <si>
    <t>Alt 2 New</t>
  </si>
  <si>
    <t>Alt 3 New</t>
  </si>
  <si>
    <t>Months</t>
  </si>
  <si>
    <t>Labor</t>
  </si>
  <si>
    <t>Robot</t>
  </si>
  <si>
    <t>Robot+1/2 labor</t>
  </si>
  <si>
    <t>Same as Alt2 but with electricity &amp; efficiency</t>
  </si>
  <si>
    <t>Same as Alt3 but with Alt2New for Robot</t>
  </si>
  <si>
    <t>This is the modified sheet.  Please add 90% efficiency calculations for the robot and additional power expense ($2000 per month) for the robot.</t>
  </si>
  <si>
    <t>Employees per shift =</t>
  </si>
  <si>
    <t>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</si>
</sst>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Alt 1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6.2029782211515144E-2"/>
                  <c:y val="-5.1042578011081963E-3"/>
                </c:manualLayout>
              </c:layout>
              <c:numFmt formatCode="General" sourceLinked="0"/>
            </c:trendlineLbl>
          </c:trendline>
          <c:xVal>
            <c:numRef>
              <c:f>Sheet1!$A$5:$A$41</c:f>
              <c:numCache>
                <c:formatCode>General</c:formatCode>
                <c:ptCount val="3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xVal>
          <c:yVal>
            <c:numRef>
              <c:f>Sheet1!$B$4:$B$40</c:f>
              <c:numCache>
                <c:formatCode>#,##0</c:formatCode>
                <c:ptCount val="37"/>
                <c:pt idx="2">
                  <c:v>20800</c:v>
                </c:pt>
                <c:pt idx="3">
                  <c:v>41600</c:v>
                </c:pt>
                <c:pt idx="4">
                  <c:v>62400</c:v>
                </c:pt>
                <c:pt idx="5">
                  <c:v>83200</c:v>
                </c:pt>
                <c:pt idx="6">
                  <c:v>104000</c:v>
                </c:pt>
                <c:pt idx="7">
                  <c:v>124800</c:v>
                </c:pt>
                <c:pt idx="8">
                  <c:v>145600</c:v>
                </c:pt>
                <c:pt idx="9">
                  <c:v>166400</c:v>
                </c:pt>
                <c:pt idx="10">
                  <c:v>187200</c:v>
                </c:pt>
                <c:pt idx="11">
                  <c:v>208000</c:v>
                </c:pt>
                <c:pt idx="12">
                  <c:v>228800</c:v>
                </c:pt>
                <c:pt idx="13">
                  <c:v>249600</c:v>
                </c:pt>
                <c:pt idx="14">
                  <c:v>270400</c:v>
                </c:pt>
                <c:pt idx="15">
                  <c:v>291200</c:v>
                </c:pt>
                <c:pt idx="16">
                  <c:v>312000</c:v>
                </c:pt>
                <c:pt idx="17">
                  <c:v>332800</c:v>
                </c:pt>
                <c:pt idx="18">
                  <c:v>353600</c:v>
                </c:pt>
                <c:pt idx="19">
                  <c:v>374400</c:v>
                </c:pt>
                <c:pt idx="20">
                  <c:v>395200</c:v>
                </c:pt>
                <c:pt idx="21">
                  <c:v>416000</c:v>
                </c:pt>
                <c:pt idx="22">
                  <c:v>436800</c:v>
                </c:pt>
                <c:pt idx="23">
                  <c:v>457600</c:v>
                </c:pt>
                <c:pt idx="24">
                  <c:v>478400</c:v>
                </c:pt>
                <c:pt idx="25">
                  <c:v>499200</c:v>
                </c:pt>
                <c:pt idx="26">
                  <c:v>520000</c:v>
                </c:pt>
                <c:pt idx="27">
                  <c:v>540800</c:v>
                </c:pt>
                <c:pt idx="28">
                  <c:v>561600</c:v>
                </c:pt>
                <c:pt idx="29">
                  <c:v>582400</c:v>
                </c:pt>
                <c:pt idx="30">
                  <c:v>603200</c:v>
                </c:pt>
                <c:pt idx="31">
                  <c:v>624000</c:v>
                </c:pt>
                <c:pt idx="32">
                  <c:v>644800</c:v>
                </c:pt>
                <c:pt idx="33">
                  <c:v>665600</c:v>
                </c:pt>
                <c:pt idx="34">
                  <c:v>686400</c:v>
                </c:pt>
                <c:pt idx="35">
                  <c:v>707200</c:v>
                </c:pt>
                <c:pt idx="36">
                  <c:v>728000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Alt 3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4020911143807241"/>
                  <c:y val="0.13021434820647437"/>
                </c:manualLayout>
              </c:layout>
              <c:numFmt formatCode="General" sourceLinked="0"/>
            </c:trendlineLbl>
          </c:trendline>
          <c:xVal>
            <c:numRef>
              <c:f>Sheet1!$A$5:$A$41</c:f>
              <c:numCache>
                <c:formatCode>General</c:formatCode>
                <c:ptCount val="3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xVal>
          <c:yVal>
            <c:numRef>
              <c:f>Sheet1!$D$4:$D$40</c:f>
              <c:numCache>
                <c:formatCode>#,##0</c:formatCode>
                <c:ptCount val="37"/>
                <c:pt idx="2">
                  <c:v>260400</c:v>
                </c:pt>
                <c:pt idx="3">
                  <c:v>270800</c:v>
                </c:pt>
                <c:pt idx="4">
                  <c:v>281200</c:v>
                </c:pt>
                <c:pt idx="5">
                  <c:v>291600</c:v>
                </c:pt>
                <c:pt idx="6">
                  <c:v>302000</c:v>
                </c:pt>
                <c:pt idx="7">
                  <c:v>312400</c:v>
                </c:pt>
                <c:pt idx="8">
                  <c:v>322800</c:v>
                </c:pt>
                <c:pt idx="9">
                  <c:v>333200</c:v>
                </c:pt>
                <c:pt idx="10">
                  <c:v>343600</c:v>
                </c:pt>
                <c:pt idx="11">
                  <c:v>354000</c:v>
                </c:pt>
                <c:pt idx="12">
                  <c:v>364400</c:v>
                </c:pt>
                <c:pt idx="13">
                  <c:v>374800</c:v>
                </c:pt>
                <c:pt idx="14">
                  <c:v>385200</c:v>
                </c:pt>
                <c:pt idx="15">
                  <c:v>395600</c:v>
                </c:pt>
                <c:pt idx="16">
                  <c:v>406000</c:v>
                </c:pt>
                <c:pt idx="17">
                  <c:v>416400</c:v>
                </c:pt>
                <c:pt idx="18">
                  <c:v>426800</c:v>
                </c:pt>
                <c:pt idx="19">
                  <c:v>437200</c:v>
                </c:pt>
                <c:pt idx="20">
                  <c:v>447600</c:v>
                </c:pt>
                <c:pt idx="21">
                  <c:v>458000</c:v>
                </c:pt>
                <c:pt idx="22">
                  <c:v>468400</c:v>
                </c:pt>
                <c:pt idx="23">
                  <c:v>478800</c:v>
                </c:pt>
                <c:pt idx="24">
                  <c:v>489200</c:v>
                </c:pt>
                <c:pt idx="25">
                  <c:v>499600</c:v>
                </c:pt>
                <c:pt idx="26">
                  <c:v>510000</c:v>
                </c:pt>
                <c:pt idx="27">
                  <c:v>520400</c:v>
                </c:pt>
                <c:pt idx="28">
                  <c:v>530800</c:v>
                </c:pt>
                <c:pt idx="29">
                  <c:v>541200</c:v>
                </c:pt>
                <c:pt idx="30">
                  <c:v>551600</c:v>
                </c:pt>
                <c:pt idx="31">
                  <c:v>562000</c:v>
                </c:pt>
                <c:pt idx="32">
                  <c:v>572400</c:v>
                </c:pt>
                <c:pt idx="33">
                  <c:v>582800</c:v>
                </c:pt>
                <c:pt idx="34">
                  <c:v>593200</c:v>
                </c:pt>
                <c:pt idx="35">
                  <c:v>603600</c:v>
                </c:pt>
                <c:pt idx="36">
                  <c:v>614000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Sheet1!$C$3</c:f>
              <c:strCache>
                <c:ptCount val="1"/>
                <c:pt idx="0">
                  <c:v>Alt 2</c:v>
                </c:pt>
              </c:strCache>
            </c:strRef>
          </c:tx>
          <c:marker>
            <c:symbol val="none"/>
          </c:marker>
          <c:xVal>
            <c:numRef>
              <c:f>Sheet1!$A$5:$A$41</c:f>
              <c:numCache>
                <c:formatCode>General</c:formatCode>
                <c:ptCount val="3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xVal>
          <c:yVal>
            <c:numRef>
              <c:f>Sheet1!$C$4:$C$40</c:f>
              <c:numCache>
                <c:formatCode>#,##0</c:formatCode>
                <c:ptCount val="37"/>
                <c:pt idx="2">
                  <c:v>250000</c:v>
                </c:pt>
                <c:pt idx="3">
                  <c:v>250000</c:v>
                </c:pt>
                <c:pt idx="4">
                  <c:v>250000</c:v>
                </c:pt>
                <c:pt idx="5">
                  <c:v>250000</c:v>
                </c:pt>
                <c:pt idx="6">
                  <c:v>250000</c:v>
                </c:pt>
                <c:pt idx="7">
                  <c:v>250000</c:v>
                </c:pt>
                <c:pt idx="8">
                  <c:v>250000</c:v>
                </c:pt>
                <c:pt idx="9">
                  <c:v>250000</c:v>
                </c:pt>
                <c:pt idx="10">
                  <c:v>250000</c:v>
                </c:pt>
                <c:pt idx="11">
                  <c:v>250000</c:v>
                </c:pt>
                <c:pt idx="12">
                  <c:v>250000</c:v>
                </c:pt>
                <c:pt idx="13">
                  <c:v>250000</c:v>
                </c:pt>
                <c:pt idx="14">
                  <c:v>250000</c:v>
                </c:pt>
                <c:pt idx="15">
                  <c:v>250000</c:v>
                </c:pt>
                <c:pt idx="16">
                  <c:v>250000</c:v>
                </c:pt>
                <c:pt idx="17">
                  <c:v>250000</c:v>
                </c:pt>
                <c:pt idx="18">
                  <c:v>250000</c:v>
                </c:pt>
                <c:pt idx="19">
                  <c:v>250000</c:v>
                </c:pt>
                <c:pt idx="20">
                  <c:v>250000</c:v>
                </c:pt>
                <c:pt idx="21">
                  <c:v>250000</c:v>
                </c:pt>
                <c:pt idx="22">
                  <c:v>250000</c:v>
                </c:pt>
                <c:pt idx="23">
                  <c:v>250000</c:v>
                </c:pt>
                <c:pt idx="24">
                  <c:v>250000</c:v>
                </c:pt>
                <c:pt idx="25">
                  <c:v>250000</c:v>
                </c:pt>
                <c:pt idx="26">
                  <c:v>250000</c:v>
                </c:pt>
                <c:pt idx="27">
                  <c:v>250000</c:v>
                </c:pt>
                <c:pt idx="28">
                  <c:v>250000</c:v>
                </c:pt>
                <c:pt idx="29">
                  <c:v>250000</c:v>
                </c:pt>
                <c:pt idx="30">
                  <c:v>250000</c:v>
                </c:pt>
                <c:pt idx="31">
                  <c:v>250000</c:v>
                </c:pt>
                <c:pt idx="32">
                  <c:v>250000</c:v>
                </c:pt>
                <c:pt idx="33">
                  <c:v>250000</c:v>
                </c:pt>
                <c:pt idx="34">
                  <c:v>250000</c:v>
                </c:pt>
                <c:pt idx="35">
                  <c:v>250000</c:v>
                </c:pt>
                <c:pt idx="36">
                  <c:v>250000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417896"/>
        <c:axId val="142997848"/>
      </c:scatterChart>
      <c:valAx>
        <c:axId val="19741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997848"/>
        <c:crosses val="autoZero"/>
        <c:crossBetween val="midCat"/>
      </c:valAx>
      <c:valAx>
        <c:axId val="142997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7417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 Analysis of 3</a:t>
            </a:r>
            <a:r>
              <a:rPr lang="en-US" baseline="0"/>
              <a:t> Alternatives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Alt 1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Sheet1!$A$5:$A$41</c:f>
              <c:numCache>
                <c:formatCode>General</c:formatCode>
                <c:ptCount val="3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xVal>
          <c:yVal>
            <c:numRef>
              <c:f>Sheet1!$B$4:$B$40</c:f>
              <c:numCache>
                <c:formatCode>#,##0</c:formatCode>
                <c:ptCount val="37"/>
                <c:pt idx="2">
                  <c:v>20800</c:v>
                </c:pt>
                <c:pt idx="3">
                  <c:v>41600</c:v>
                </c:pt>
                <c:pt idx="4">
                  <c:v>62400</c:v>
                </c:pt>
                <c:pt idx="5">
                  <c:v>83200</c:v>
                </c:pt>
                <c:pt idx="6">
                  <c:v>104000</c:v>
                </c:pt>
                <c:pt idx="7">
                  <c:v>124800</c:v>
                </c:pt>
                <c:pt idx="8">
                  <c:v>145600</c:v>
                </c:pt>
                <c:pt idx="9">
                  <c:v>166400</c:v>
                </c:pt>
                <c:pt idx="10">
                  <c:v>187200</c:v>
                </c:pt>
                <c:pt idx="11">
                  <c:v>208000</c:v>
                </c:pt>
                <c:pt idx="12">
                  <c:v>228800</c:v>
                </c:pt>
                <c:pt idx="13">
                  <c:v>249600</c:v>
                </c:pt>
                <c:pt idx="14">
                  <c:v>270400</c:v>
                </c:pt>
                <c:pt idx="15">
                  <c:v>291200</c:v>
                </c:pt>
                <c:pt idx="16">
                  <c:v>312000</c:v>
                </c:pt>
                <c:pt idx="17">
                  <c:v>332800</c:v>
                </c:pt>
                <c:pt idx="18">
                  <c:v>353600</c:v>
                </c:pt>
                <c:pt idx="19">
                  <c:v>374400</c:v>
                </c:pt>
                <c:pt idx="20">
                  <c:v>395200</c:v>
                </c:pt>
                <c:pt idx="21">
                  <c:v>416000</c:v>
                </c:pt>
                <c:pt idx="22">
                  <c:v>436800</c:v>
                </c:pt>
                <c:pt idx="23">
                  <c:v>457600</c:v>
                </c:pt>
                <c:pt idx="24">
                  <c:v>478400</c:v>
                </c:pt>
                <c:pt idx="25">
                  <c:v>499200</c:v>
                </c:pt>
                <c:pt idx="26">
                  <c:v>520000</c:v>
                </c:pt>
                <c:pt idx="27">
                  <c:v>540800</c:v>
                </c:pt>
                <c:pt idx="28">
                  <c:v>561600</c:v>
                </c:pt>
                <c:pt idx="29">
                  <c:v>582400</c:v>
                </c:pt>
                <c:pt idx="30">
                  <c:v>603200</c:v>
                </c:pt>
                <c:pt idx="31">
                  <c:v>624000</c:v>
                </c:pt>
                <c:pt idx="32">
                  <c:v>644800</c:v>
                </c:pt>
                <c:pt idx="33">
                  <c:v>665600</c:v>
                </c:pt>
                <c:pt idx="34">
                  <c:v>686400</c:v>
                </c:pt>
                <c:pt idx="35">
                  <c:v>707200</c:v>
                </c:pt>
                <c:pt idx="36">
                  <c:v>728000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Alt 2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Sheet1!$A$5:$A$41</c:f>
              <c:numCache>
                <c:formatCode>General</c:formatCode>
                <c:ptCount val="3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xVal>
          <c:yVal>
            <c:numRef>
              <c:f>Sheet1!$C$4:$C$40</c:f>
              <c:numCache>
                <c:formatCode>#,##0</c:formatCode>
                <c:ptCount val="37"/>
                <c:pt idx="2">
                  <c:v>250000</c:v>
                </c:pt>
                <c:pt idx="3">
                  <c:v>250000</c:v>
                </c:pt>
                <c:pt idx="4">
                  <c:v>250000</c:v>
                </c:pt>
                <c:pt idx="5">
                  <c:v>250000</c:v>
                </c:pt>
                <c:pt idx="6">
                  <c:v>250000</c:v>
                </c:pt>
                <c:pt idx="7">
                  <c:v>250000</c:v>
                </c:pt>
                <c:pt idx="8">
                  <c:v>250000</c:v>
                </c:pt>
                <c:pt idx="9">
                  <c:v>250000</c:v>
                </c:pt>
                <c:pt idx="10">
                  <c:v>250000</c:v>
                </c:pt>
                <c:pt idx="11">
                  <c:v>250000</c:v>
                </c:pt>
                <c:pt idx="12">
                  <c:v>250000</c:v>
                </c:pt>
                <c:pt idx="13">
                  <c:v>250000</c:v>
                </c:pt>
                <c:pt idx="14">
                  <c:v>250000</c:v>
                </c:pt>
                <c:pt idx="15">
                  <c:v>250000</c:v>
                </c:pt>
                <c:pt idx="16">
                  <c:v>250000</c:v>
                </c:pt>
                <c:pt idx="17">
                  <c:v>250000</c:v>
                </c:pt>
                <c:pt idx="18">
                  <c:v>250000</c:v>
                </c:pt>
                <c:pt idx="19">
                  <c:v>250000</c:v>
                </c:pt>
                <c:pt idx="20">
                  <c:v>250000</c:v>
                </c:pt>
                <c:pt idx="21">
                  <c:v>250000</c:v>
                </c:pt>
                <c:pt idx="22">
                  <c:v>250000</c:v>
                </c:pt>
                <c:pt idx="23">
                  <c:v>250000</c:v>
                </c:pt>
                <c:pt idx="24">
                  <c:v>250000</c:v>
                </c:pt>
                <c:pt idx="25">
                  <c:v>250000</c:v>
                </c:pt>
                <c:pt idx="26">
                  <c:v>250000</c:v>
                </c:pt>
                <c:pt idx="27">
                  <c:v>250000</c:v>
                </c:pt>
                <c:pt idx="28">
                  <c:v>250000</c:v>
                </c:pt>
                <c:pt idx="29">
                  <c:v>250000</c:v>
                </c:pt>
                <c:pt idx="30">
                  <c:v>250000</c:v>
                </c:pt>
                <c:pt idx="31">
                  <c:v>250000</c:v>
                </c:pt>
                <c:pt idx="32">
                  <c:v>250000</c:v>
                </c:pt>
                <c:pt idx="33">
                  <c:v>250000</c:v>
                </c:pt>
                <c:pt idx="34">
                  <c:v>250000</c:v>
                </c:pt>
                <c:pt idx="35">
                  <c:v>250000</c:v>
                </c:pt>
                <c:pt idx="36">
                  <c:v>250000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Alt 3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Sheet1!$A$5:$A$41</c:f>
              <c:numCache>
                <c:formatCode>General</c:formatCode>
                <c:ptCount val="3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xVal>
          <c:yVal>
            <c:numRef>
              <c:f>Sheet1!$D$4:$D$40</c:f>
              <c:numCache>
                <c:formatCode>#,##0</c:formatCode>
                <c:ptCount val="37"/>
                <c:pt idx="2">
                  <c:v>260400</c:v>
                </c:pt>
                <c:pt idx="3">
                  <c:v>270800</c:v>
                </c:pt>
                <c:pt idx="4">
                  <c:v>281200</c:v>
                </c:pt>
                <c:pt idx="5">
                  <c:v>291600</c:v>
                </c:pt>
                <c:pt idx="6">
                  <c:v>302000</c:v>
                </c:pt>
                <c:pt idx="7">
                  <c:v>312400</c:v>
                </c:pt>
                <c:pt idx="8">
                  <c:v>322800</c:v>
                </c:pt>
                <c:pt idx="9">
                  <c:v>333200</c:v>
                </c:pt>
                <c:pt idx="10">
                  <c:v>343600</c:v>
                </c:pt>
                <c:pt idx="11">
                  <c:v>354000</c:v>
                </c:pt>
                <c:pt idx="12">
                  <c:v>364400</c:v>
                </c:pt>
                <c:pt idx="13">
                  <c:v>374800</c:v>
                </c:pt>
                <c:pt idx="14">
                  <c:v>385200</c:v>
                </c:pt>
                <c:pt idx="15">
                  <c:v>395600</c:v>
                </c:pt>
                <c:pt idx="16">
                  <c:v>406000</c:v>
                </c:pt>
                <c:pt idx="17">
                  <c:v>416400</c:v>
                </c:pt>
                <c:pt idx="18">
                  <c:v>426800</c:v>
                </c:pt>
                <c:pt idx="19">
                  <c:v>437200</c:v>
                </c:pt>
                <c:pt idx="20">
                  <c:v>447600</c:v>
                </c:pt>
                <c:pt idx="21">
                  <c:v>458000</c:v>
                </c:pt>
                <c:pt idx="22">
                  <c:v>468400</c:v>
                </c:pt>
                <c:pt idx="23">
                  <c:v>478800</c:v>
                </c:pt>
                <c:pt idx="24">
                  <c:v>489200</c:v>
                </c:pt>
                <c:pt idx="25">
                  <c:v>499600</c:v>
                </c:pt>
                <c:pt idx="26">
                  <c:v>510000</c:v>
                </c:pt>
                <c:pt idx="27">
                  <c:v>520400</c:v>
                </c:pt>
                <c:pt idx="28">
                  <c:v>530800</c:v>
                </c:pt>
                <c:pt idx="29">
                  <c:v>541200</c:v>
                </c:pt>
                <c:pt idx="30">
                  <c:v>551600</c:v>
                </c:pt>
                <c:pt idx="31">
                  <c:v>562000</c:v>
                </c:pt>
                <c:pt idx="32">
                  <c:v>572400</c:v>
                </c:pt>
                <c:pt idx="33">
                  <c:v>582800</c:v>
                </c:pt>
                <c:pt idx="34">
                  <c:v>593200</c:v>
                </c:pt>
                <c:pt idx="35">
                  <c:v>603600</c:v>
                </c:pt>
                <c:pt idx="36">
                  <c:v>614000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35280"/>
        <c:axId val="197435712"/>
      </c:scatterChart>
      <c:valAx>
        <c:axId val="197335280"/>
        <c:scaling>
          <c:orientation val="minMax"/>
          <c:max val="36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(Months)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435712"/>
        <c:crosses val="autoZero"/>
        <c:crossBetween val="midCat"/>
        <c:majorUnit val="12"/>
        <c:minorUnit val="3"/>
      </c:valAx>
      <c:valAx>
        <c:axId val="1974357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7335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38101</xdr:colOff>
      <xdr:row>1</xdr:row>
      <xdr:rowOff>290512</xdr:rowOff>
    </xdr:from>
    <xdr:to>
      <xdr:col>16</xdr:col>
      <xdr:colOff>542925</xdr:colOff>
      <xdr:row>14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15</xdr:row>
      <xdr:rowOff>14287</xdr:rowOff>
    </xdr:from>
    <xdr:to>
      <xdr:col>17</xdr:col>
      <xdr:colOff>571500</xdr:colOff>
      <xdr:row>32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H43" sqref="H43"/>
    </sheetView>
  </sheetViews>
  <sheetFormatPr defaultRowHeight="15" x14ac:dyDescent="0.25"/>
  <cols>
    <col min="1" max="1" width="6.28515625" customWidth="1"/>
    <col min="2" max="2" width="9" customWidth="1"/>
    <col min="3" max="3" width="8.85546875" customWidth="1"/>
    <col min="4" max="4" width="10.28515625" customWidth="1"/>
    <col min="5" max="5" width="12.85546875" customWidth="1"/>
    <col min="6" max="6" width="12.140625" customWidth="1"/>
    <col min="7" max="7" width="5.7109375" customWidth="1"/>
    <col min="8" max="8" width="21.85546875" style="1" bestFit="1" customWidth="1"/>
    <col min="9" max="9" width="8" customWidth="1"/>
    <col min="10" max="10" width="15.85546875" customWidth="1"/>
    <col min="16" max="16" width="13.28515625" bestFit="1" customWidth="1"/>
    <col min="18" max="18" width="10.7109375" customWidth="1"/>
    <col min="19" max="19" width="8.7109375" customWidth="1"/>
  </cols>
  <sheetData>
    <row r="1" spans="1:20" x14ac:dyDescent="0.25">
      <c r="A1" s="4" t="s">
        <v>38</v>
      </c>
    </row>
    <row r="2" spans="1:20" ht="54.75" customHeight="1" x14ac:dyDescent="0.25">
      <c r="A2" s="4"/>
      <c r="B2" s="9" t="s">
        <v>33</v>
      </c>
      <c r="C2" s="9" t="s">
        <v>34</v>
      </c>
      <c r="D2" s="10" t="s">
        <v>35</v>
      </c>
      <c r="E2" s="12" t="s">
        <v>36</v>
      </c>
      <c r="F2" s="12" t="s">
        <v>37</v>
      </c>
    </row>
    <row r="3" spans="1:20" x14ac:dyDescent="0.25">
      <c r="B3" s="11" t="s">
        <v>16</v>
      </c>
      <c r="C3" s="11" t="s">
        <v>17</v>
      </c>
      <c r="D3" s="11" t="s">
        <v>21</v>
      </c>
      <c r="E3" s="11" t="s">
        <v>30</v>
      </c>
      <c r="F3" s="11" t="s">
        <v>31</v>
      </c>
      <c r="H3" s="1" t="s">
        <v>0</v>
      </c>
      <c r="I3">
        <v>20</v>
      </c>
      <c r="J3" t="s">
        <v>1</v>
      </c>
    </row>
    <row r="4" spans="1:20" x14ac:dyDescent="0.25">
      <c r="A4" s="5" t="s">
        <v>32</v>
      </c>
      <c r="B4" s="3"/>
      <c r="C4" s="3"/>
      <c r="D4" s="3"/>
      <c r="E4" s="3"/>
      <c r="H4" s="1" t="s">
        <v>28</v>
      </c>
      <c r="I4">
        <v>2</v>
      </c>
    </row>
    <row r="5" spans="1:20" x14ac:dyDescent="0.25">
      <c r="B5" s="3"/>
      <c r="C5" s="3"/>
      <c r="D5" s="3"/>
      <c r="E5" s="3"/>
      <c r="H5" s="1" t="s">
        <v>29</v>
      </c>
      <c r="I5">
        <f>I3*I4</f>
        <v>40</v>
      </c>
      <c r="J5" t="s">
        <v>1</v>
      </c>
    </row>
    <row r="6" spans="1:20" x14ac:dyDescent="0.25">
      <c r="A6">
        <v>1</v>
      </c>
      <c r="B6" s="3">
        <f>A6*$I$16</f>
        <v>20800</v>
      </c>
      <c r="C6" s="3">
        <f t="shared" ref="C6:C41" si="0">$I$19</f>
        <v>250000</v>
      </c>
      <c r="D6" s="3">
        <f>C6+B6/$I$4</f>
        <v>260400</v>
      </c>
      <c r="E6" s="3">
        <f>C6+((0.1*B6/2)+I$20*A6)</f>
        <v>253040</v>
      </c>
      <c r="F6" s="3">
        <f>D6+((0.1*(B6/2))+I$20*A6)</f>
        <v>263440</v>
      </c>
      <c r="H6" s="1" t="s">
        <v>2</v>
      </c>
      <c r="I6">
        <v>3</v>
      </c>
    </row>
    <row r="7" spans="1:20" x14ac:dyDescent="0.25">
      <c r="A7">
        <v>2</v>
      </c>
      <c r="B7" s="3">
        <f t="shared" ref="B7:B41" si="1">A7*$I$16</f>
        <v>41600</v>
      </c>
      <c r="C7" s="3">
        <f t="shared" si="0"/>
        <v>250000</v>
      </c>
      <c r="D7" s="3">
        <f t="shared" ref="D7:D41" si="2">C7+B7/$I$4</f>
        <v>270800</v>
      </c>
      <c r="E7" s="3">
        <f t="shared" ref="E7:E41" si="3">C7+((0.1*B7/2)+I$20*A7)</f>
        <v>256080</v>
      </c>
      <c r="F7" s="3">
        <f t="shared" ref="F7:F41" si="4">D7+((0.1*(B7/2))+I$20*A7)</f>
        <v>276880</v>
      </c>
      <c r="H7" s="1" t="s">
        <v>5</v>
      </c>
      <c r="I7">
        <v>8</v>
      </c>
    </row>
    <row r="8" spans="1:20" x14ac:dyDescent="0.25">
      <c r="A8">
        <v>3</v>
      </c>
      <c r="B8" s="3">
        <f t="shared" si="1"/>
        <v>62400</v>
      </c>
      <c r="C8" s="3">
        <f t="shared" si="0"/>
        <v>250000</v>
      </c>
      <c r="D8" s="3">
        <f t="shared" si="2"/>
        <v>281200</v>
      </c>
      <c r="E8" s="3">
        <f t="shared" si="3"/>
        <v>259120</v>
      </c>
      <c r="F8" s="3">
        <f t="shared" si="4"/>
        <v>290320</v>
      </c>
      <c r="H8" s="1" t="s">
        <v>3</v>
      </c>
      <c r="I8">
        <f>I5*I6*I7</f>
        <v>960</v>
      </c>
      <c r="J8" t="s">
        <v>6</v>
      </c>
      <c r="R8" s="6" t="s">
        <v>22</v>
      </c>
      <c r="S8" s="7">
        <f>B6</f>
        <v>20800</v>
      </c>
      <c r="T8" s="6"/>
    </row>
    <row r="9" spans="1:20" x14ac:dyDescent="0.25">
      <c r="A9">
        <v>4</v>
      </c>
      <c r="B9" s="3">
        <f t="shared" si="1"/>
        <v>83200</v>
      </c>
      <c r="C9" s="3">
        <f t="shared" si="0"/>
        <v>250000</v>
      </c>
      <c r="D9" s="3">
        <f t="shared" si="2"/>
        <v>291600</v>
      </c>
      <c r="E9" s="3">
        <f t="shared" si="3"/>
        <v>262160</v>
      </c>
      <c r="F9" s="3">
        <f t="shared" si="4"/>
        <v>303760</v>
      </c>
      <c r="H9" s="1" t="s">
        <v>4</v>
      </c>
      <c r="I9">
        <v>24</v>
      </c>
      <c r="J9" t="s">
        <v>9</v>
      </c>
      <c r="R9" s="6" t="s">
        <v>20</v>
      </c>
      <c r="S9" s="6">
        <f>I19</f>
        <v>250000</v>
      </c>
      <c r="T9" s="6"/>
    </row>
    <row r="10" spans="1:20" x14ac:dyDescent="0.25">
      <c r="A10">
        <v>5</v>
      </c>
      <c r="B10" s="3">
        <f t="shared" si="1"/>
        <v>104000</v>
      </c>
      <c r="C10" s="3">
        <f t="shared" si="0"/>
        <v>250000</v>
      </c>
      <c r="D10" s="3">
        <f t="shared" si="2"/>
        <v>302000</v>
      </c>
      <c r="E10" s="3">
        <f t="shared" si="3"/>
        <v>265200</v>
      </c>
      <c r="F10" s="3">
        <f t="shared" si="4"/>
        <v>317200</v>
      </c>
      <c r="H10" s="1" t="s">
        <v>8</v>
      </c>
      <c r="I10">
        <v>5</v>
      </c>
      <c r="J10" t="s">
        <v>10</v>
      </c>
      <c r="R10" s="6" t="s">
        <v>24</v>
      </c>
      <c r="S10" s="8">
        <f>S9/S8</f>
        <v>12.01923076923077</v>
      </c>
      <c r="T10" s="6" t="s">
        <v>23</v>
      </c>
    </row>
    <row r="11" spans="1:20" x14ac:dyDescent="0.25">
      <c r="A11">
        <v>6</v>
      </c>
      <c r="B11" s="3">
        <f t="shared" si="1"/>
        <v>124800</v>
      </c>
      <c r="C11" s="3">
        <f t="shared" si="0"/>
        <v>250000</v>
      </c>
      <c r="D11" s="3">
        <f t="shared" si="2"/>
        <v>312400</v>
      </c>
      <c r="E11" s="3">
        <f t="shared" si="3"/>
        <v>268240</v>
      </c>
      <c r="F11" s="3">
        <f t="shared" si="4"/>
        <v>330640</v>
      </c>
      <c r="H11" s="1" t="s">
        <v>7</v>
      </c>
      <c r="I11">
        <f>I9*I10</f>
        <v>120</v>
      </c>
      <c r="J11" t="s">
        <v>9</v>
      </c>
      <c r="R11" s="6" t="s">
        <v>25</v>
      </c>
      <c r="S11" s="7">
        <f>(D7-D6)</f>
        <v>10400</v>
      </c>
      <c r="T11" s="6"/>
    </row>
    <row r="12" spans="1:20" x14ac:dyDescent="0.25">
      <c r="A12">
        <v>7</v>
      </c>
      <c r="B12" s="3">
        <f t="shared" si="1"/>
        <v>145600</v>
      </c>
      <c r="C12" s="3">
        <f t="shared" si="0"/>
        <v>250000</v>
      </c>
      <c r="D12" s="3">
        <f t="shared" si="2"/>
        <v>322800</v>
      </c>
      <c r="E12" s="3">
        <f t="shared" si="3"/>
        <v>271280</v>
      </c>
      <c r="F12" s="3">
        <f t="shared" si="4"/>
        <v>344080</v>
      </c>
      <c r="H12" s="1" t="s">
        <v>11</v>
      </c>
      <c r="I12">
        <v>52</v>
      </c>
      <c r="R12" s="6" t="s">
        <v>26</v>
      </c>
      <c r="S12" s="6">
        <f>I19</f>
        <v>250000</v>
      </c>
      <c r="T12" s="6"/>
    </row>
    <row r="13" spans="1:20" x14ac:dyDescent="0.25">
      <c r="A13">
        <v>8</v>
      </c>
      <c r="B13" s="3">
        <f t="shared" si="1"/>
        <v>166400</v>
      </c>
      <c r="C13" s="3">
        <f t="shared" si="0"/>
        <v>250000</v>
      </c>
      <c r="D13" s="3">
        <f t="shared" si="2"/>
        <v>333200</v>
      </c>
      <c r="E13" s="3">
        <f t="shared" si="3"/>
        <v>274320</v>
      </c>
      <c r="F13" s="3">
        <f t="shared" si="4"/>
        <v>357520</v>
      </c>
      <c r="H13" s="1" t="s">
        <v>13</v>
      </c>
      <c r="I13">
        <v>12</v>
      </c>
      <c r="R13" s="6" t="s">
        <v>27</v>
      </c>
      <c r="S13" s="6">
        <f>S12/S11</f>
        <v>24.03846153846154</v>
      </c>
      <c r="T13" s="6" t="s">
        <v>23</v>
      </c>
    </row>
    <row r="14" spans="1:20" x14ac:dyDescent="0.25">
      <c r="A14">
        <v>9</v>
      </c>
      <c r="B14" s="3">
        <f t="shared" si="1"/>
        <v>187200</v>
      </c>
      <c r="C14" s="3">
        <f t="shared" si="0"/>
        <v>250000</v>
      </c>
      <c r="D14" s="3">
        <f t="shared" si="2"/>
        <v>343600</v>
      </c>
      <c r="E14" s="3">
        <f t="shared" si="3"/>
        <v>277360</v>
      </c>
      <c r="F14" s="3">
        <f t="shared" si="4"/>
        <v>370960</v>
      </c>
      <c r="H14" s="1" t="s">
        <v>12</v>
      </c>
      <c r="I14" s="2">
        <f>I12/I13</f>
        <v>4.333333333333333</v>
      </c>
    </row>
    <row r="15" spans="1:20" x14ac:dyDescent="0.25">
      <c r="A15">
        <v>10</v>
      </c>
      <c r="B15" s="3">
        <f t="shared" si="1"/>
        <v>208000</v>
      </c>
      <c r="C15" s="3">
        <f t="shared" si="0"/>
        <v>250000</v>
      </c>
      <c r="D15" s="3">
        <f t="shared" si="2"/>
        <v>354000</v>
      </c>
      <c r="E15" s="3">
        <f t="shared" si="3"/>
        <v>280400</v>
      </c>
      <c r="F15" s="3">
        <f t="shared" si="4"/>
        <v>384400</v>
      </c>
      <c r="H15" s="1" t="s">
        <v>14</v>
      </c>
      <c r="I15">
        <f>I8*I10</f>
        <v>4800</v>
      </c>
    </row>
    <row r="16" spans="1:20" x14ac:dyDescent="0.25">
      <c r="A16">
        <v>11</v>
      </c>
      <c r="B16" s="3">
        <f t="shared" si="1"/>
        <v>228800</v>
      </c>
      <c r="C16" s="3">
        <f t="shared" si="0"/>
        <v>250000</v>
      </c>
      <c r="D16" s="3">
        <f t="shared" si="2"/>
        <v>364400</v>
      </c>
      <c r="E16" s="3">
        <f t="shared" si="3"/>
        <v>283440</v>
      </c>
      <c r="F16" s="3">
        <f t="shared" si="4"/>
        <v>397840</v>
      </c>
      <c r="H16" s="1" t="s">
        <v>15</v>
      </c>
      <c r="I16">
        <f>I15*I14</f>
        <v>20800</v>
      </c>
    </row>
    <row r="17" spans="1:9" x14ac:dyDescent="0.25">
      <c r="A17">
        <v>12</v>
      </c>
      <c r="B17" s="3">
        <f t="shared" si="1"/>
        <v>249600</v>
      </c>
      <c r="C17" s="3">
        <f t="shared" si="0"/>
        <v>250000</v>
      </c>
      <c r="D17" s="3">
        <f t="shared" si="2"/>
        <v>374800</v>
      </c>
      <c r="E17" s="3">
        <f t="shared" si="3"/>
        <v>286480</v>
      </c>
      <c r="F17" s="3">
        <f t="shared" si="4"/>
        <v>411280</v>
      </c>
      <c r="H17" s="1" t="s">
        <v>18</v>
      </c>
      <c r="I17">
        <v>150000</v>
      </c>
    </row>
    <row r="18" spans="1:9" x14ac:dyDescent="0.25">
      <c r="A18">
        <v>13</v>
      </c>
      <c r="B18" s="3">
        <f t="shared" si="1"/>
        <v>270400</v>
      </c>
      <c r="C18" s="3">
        <f t="shared" si="0"/>
        <v>250000</v>
      </c>
      <c r="D18" s="3">
        <f t="shared" si="2"/>
        <v>385200</v>
      </c>
      <c r="E18" s="3">
        <f t="shared" si="3"/>
        <v>289520</v>
      </c>
      <c r="F18" s="3">
        <f t="shared" si="4"/>
        <v>424720</v>
      </c>
      <c r="H18" s="1" t="s">
        <v>19</v>
      </c>
      <c r="I18">
        <v>100000</v>
      </c>
    </row>
    <row r="19" spans="1:9" x14ac:dyDescent="0.25">
      <c r="A19">
        <v>14</v>
      </c>
      <c r="B19" s="3">
        <f t="shared" si="1"/>
        <v>291200</v>
      </c>
      <c r="C19" s="3">
        <f t="shared" si="0"/>
        <v>250000</v>
      </c>
      <c r="D19" s="3">
        <f t="shared" si="2"/>
        <v>395600</v>
      </c>
      <c r="E19" s="3">
        <f t="shared" si="3"/>
        <v>292560</v>
      </c>
      <c r="F19" s="3">
        <f t="shared" si="4"/>
        <v>438160</v>
      </c>
      <c r="H19" s="1" t="s">
        <v>39</v>
      </c>
      <c r="I19">
        <f>SUM(I17:I18)</f>
        <v>250000</v>
      </c>
    </row>
    <row r="20" spans="1:9" x14ac:dyDescent="0.25">
      <c r="A20">
        <v>15</v>
      </c>
      <c r="B20" s="3">
        <f t="shared" si="1"/>
        <v>312000</v>
      </c>
      <c r="C20" s="3">
        <f t="shared" si="0"/>
        <v>250000</v>
      </c>
      <c r="D20" s="3">
        <f t="shared" si="2"/>
        <v>406000</v>
      </c>
      <c r="E20" s="3">
        <f t="shared" si="3"/>
        <v>295600</v>
      </c>
      <c r="F20" s="3">
        <f t="shared" si="4"/>
        <v>451600</v>
      </c>
      <c r="H20" s="1" t="s">
        <v>40</v>
      </c>
      <c r="I20">
        <v>2000</v>
      </c>
    </row>
    <row r="21" spans="1:9" x14ac:dyDescent="0.25">
      <c r="A21">
        <v>16</v>
      </c>
      <c r="B21" s="3">
        <f t="shared" si="1"/>
        <v>332800</v>
      </c>
      <c r="C21" s="3">
        <f t="shared" si="0"/>
        <v>250000</v>
      </c>
      <c r="D21" s="3">
        <f t="shared" si="2"/>
        <v>416400</v>
      </c>
      <c r="E21" s="3">
        <f t="shared" si="3"/>
        <v>298640</v>
      </c>
      <c r="F21" s="3">
        <f t="shared" si="4"/>
        <v>465040</v>
      </c>
    </row>
    <row r="22" spans="1:9" x14ac:dyDescent="0.25">
      <c r="A22">
        <v>17</v>
      </c>
      <c r="B22" s="3">
        <f t="shared" si="1"/>
        <v>353600</v>
      </c>
      <c r="C22" s="3">
        <f t="shared" si="0"/>
        <v>250000</v>
      </c>
      <c r="D22" s="3">
        <f t="shared" si="2"/>
        <v>426800</v>
      </c>
      <c r="E22" s="3">
        <f t="shared" si="3"/>
        <v>301680</v>
      </c>
      <c r="F22" s="3">
        <f t="shared" si="4"/>
        <v>478480</v>
      </c>
    </row>
    <row r="23" spans="1:9" x14ac:dyDescent="0.25">
      <c r="A23">
        <v>18</v>
      </c>
      <c r="B23" s="3">
        <f t="shared" si="1"/>
        <v>374400</v>
      </c>
      <c r="C23" s="3">
        <f t="shared" si="0"/>
        <v>250000</v>
      </c>
      <c r="D23" s="3">
        <f t="shared" si="2"/>
        <v>437200</v>
      </c>
      <c r="E23" s="3">
        <f t="shared" si="3"/>
        <v>304720</v>
      </c>
      <c r="F23" s="3">
        <f t="shared" si="4"/>
        <v>491920</v>
      </c>
    </row>
    <row r="24" spans="1:9" x14ac:dyDescent="0.25">
      <c r="A24">
        <v>19</v>
      </c>
      <c r="B24" s="3">
        <f t="shared" si="1"/>
        <v>395200</v>
      </c>
      <c r="C24" s="3">
        <f t="shared" si="0"/>
        <v>250000</v>
      </c>
      <c r="D24" s="3">
        <f t="shared" si="2"/>
        <v>447600</v>
      </c>
      <c r="E24" s="3">
        <f t="shared" si="3"/>
        <v>307760</v>
      </c>
      <c r="F24" s="3">
        <f t="shared" si="4"/>
        <v>505360</v>
      </c>
    </row>
    <row r="25" spans="1:9" x14ac:dyDescent="0.25">
      <c r="A25">
        <v>20</v>
      </c>
      <c r="B25" s="3">
        <f t="shared" si="1"/>
        <v>416000</v>
      </c>
      <c r="C25" s="3">
        <f t="shared" si="0"/>
        <v>250000</v>
      </c>
      <c r="D25" s="3">
        <f t="shared" si="2"/>
        <v>458000</v>
      </c>
      <c r="E25" s="3">
        <f t="shared" si="3"/>
        <v>310800</v>
      </c>
      <c r="F25" s="3">
        <f t="shared" si="4"/>
        <v>518800</v>
      </c>
    </row>
    <row r="26" spans="1:9" x14ac:dyDescent="0.25">
      <c r="A26">
        <v>21</v>
      </c>
      <c r="B26" s="3">
        <f t="shared" si="1"/>
        <v>436800</v>
      </c>
      <c r="C26" s="3">
        <f t="shared" si="0"/>
        <v>250000</v>
      </c>
      <c r="D26" s="3">
        <f t="shared" si="2"/>
        <v>468400</v>
      </c>
      <c r="E26" s="3">
        <f t="shared" si="3"/>
        <v>313840</v>
      </c>
      <c r="F26" s="3">
        <f t="shared" si="4"/>
        <v>532240</v>
      </c>
    </row>
    <row r="27" spans="1:9" x14ac:dyDescent="0.25">
      <c r="A27">
        <v>22</v>
      </c>
      <c r="B27" s="3">
        <f t="shared" si="1"/>
        <v>457600</v>
      </c>
      <c r="C27" s="3">
        <f t="shared" si="0"/>
        <v>250000</v>
      </c>
      <c r="D27" s="3">
        <f t="shared" si="2"/>
        <v>478800</v>
      </c>
      <c r="E27" s="3">
        <f t="shared" si="3"/>
        <v>316880</v>
      </c>
      <c r="F27" s="3">
        <f t="shared" si="4"/>
        <v>545680</v>
      </c>
    </row>
    <row r="28" spans="1:9" x14ac:dyDescent="0.25">
      <c r="A28">
        <v>23</v>
      </c>
      <c r="B28" s="3">
        <f t="shared" si="1"/>
        <v>478400</v>
      </c>
      <c r="C28" s="3">
        <f t="shared" si="0"/>
        <v>250000</v>
      </c>
      <c r="D28" s="3">
        <f t="shared" si="2"/>
        <v>489200</v>
      </c>
      <c r="E28" s="3">
        <f t="shared" si="3"/>
        <v>319920</v>
      </c>
      <c r="F28" s="3">
        <f t="shared" si="4"/>
        <v>559120</v>
      </c>
    </row>
    <row r="29" spans="1:9" x14ac:dyDescent="0.25">
      <c r="A29">
        <v>24</v>
      </c>
      <c r="B29" s="3">
        <f t="shared" si="1"/>
        <v>499200</v>
      </c>
      <c r="C29" s="3">
        <f t="shared" si="0"/>
        <v>250000</v>
      </c>
      <c r="D29" s="3">
        <f t="shared" si="2"/>
        <v>499600</v>
      </c>
      <c r="E29" s="3">
        <f t="shared" si="3"/>
        <v>322960</v>
      </c>
      <c r="F29" s="3">
        <f t="shared" si="4"/>
        <v>572560</v>
      </c>
    </row>
    <row r="30" spans="1:9" x14ac:dyDescent="0.25">
      <c r="A30">
        <v>25</v>
      </c>
      <c r="B30" s="3">
        <f t="shared" si="1"/>
        <v>520000</v>
      </c>
      <c r="C30" s="3">
        <f t="shared" si="0"/>
        <v>250000</v>
      </c>
      <c r="D30" s="3">
        <f t="shared" si="2"/>
        <v>510000</v>
      </c>
      <c r="E30" s="3">
        <f t="shared" si="3"/>
        <v>326000</v>
      </c>
      <c r="F30" s="3">
        <f t="shared" si="4"/>
        <v>586000</v>
      </c>
    </row>
    <row r="31" spans="1:9" x14ac:dyDescent="0.25">
      <c r="A31">
        <v>26</v>
      </c>
      <c r="B31" s="3">
        <f t="shared" si="1"/>
        <v>540800</v>
      </c>
      <c r="C31" s="3">
        <f t="shared" si="0"/>
        <v>250000</v>
      </c>
      <c r="D31" s="3">
        <f t="shared" si="2"/>
        <v>520400</v>
      </c>
      <c r="E31" s="3">
        <f t="shared" si="3"/>
        <v>329040</v>
      </c>
      <c r="F31" s="3">
        <f t="shared" si="4"/>
        <v>599440</v>
      </c>
    </row>
    <row r="32" spans="1:9" x14ac:dyDescent="0.25">
      <c r="A32">
        <v>27</v>
      </c>
      <c r="B32" s="3">
        <f t="shared" si="1"/>
        <v>561600</v>
      </c>
      <c r="C32" s="3">
        <f t="shared" si="0"/>
        <v>250000</v>
      </c>
      <c r="D32" s="3">
        <f t="shared" si="2"/>
        <v>530800</v>
      </c>
      <c r="E32" s="3">
        <f t="shared" si="3"/>
        <v>332080</v>
      </c>
      <c r="F32" s="3">
        <f t="shared" si="4"/>
        <v>612880</v>
      </c>
    </row>
    <row r="33" spans="1:6" x14ac:dyDescent="0.25">
      <c r="A33">
        <v>28</v>
      </c>
      <c r="B33" s="3">
        <f t="shared" si="1"/>
        <v>582400</v>
      </c>
      <c r="C33" s="3">
        <f t="shared" si="0"/>
        <v>250000</v>
      </c>
      <c r="D33" s="3">
        <f t="shared" si="2"/>
        <v>541200</v>
      </c>
      <c r="E33" s="3">
        <f t="shared" si="3"/>
        <v>335120</v>
      </c>
      <c r="F33" s="3">
        <f t="shared" si="4"/>
        <v>626320</v>
      </c>
    </row>
    <row r="34" spans="1:6" x14ac:dyDescent="0.25">
      <c r="A34">
        <v>29</v>
      </c>
      <c r="B34" s="3">
        <f t="shared" si="1"/>
        <v>603200</v>
      </c>
      <c r="C34" s="3">
        <f t="shared" si="0"/>
        <v>250000</v>
      </c>
      <c r="D34" s="3">
        <f t="shared" si="2"/>
        <v>551600</v>
      </c>
      <c r="E34" s="3">
        <f t="shared" si="3"/>
        <v>338160</v>
      </c>
      <c r="F34" s="3">
        <f t="shared" si="4"/>
        <v>639760</v>
      </c>
    </row>
    <row r="35" spans="1:6" x14ac:dyDescent="0.25">
      <c r="A35">
        <v>30</v>
      </c>
      <c r="B35" s="3">
        <f t="shared" si="1"/>
        <v>624000</v>
      </c>
      <c r="C35" s="3">
        <f t="shared" si="0"/>
        <v>250000</v>
      </c>
      <c r="D35" s="3">
        <f t="shared" si="2"/>
        <v>562000</v>
      </c>
      <c r="E35" s="3">
        <f t="shared" si="3"/>
        <v>341200</v>
      </c>
      <c r="F35" s="3">
        <f t="shared" si="4"/>
        <v>653200</v>
      </c>
    </row>
    <row r="36" spans="1:6" x14ac:dyDescent="0.25">
      <c r="A36">
        <v>31</v>
      </c>
      <c r="B36" s="3">
        <f t="shared" si="1"/>
        <v>644800</v>
      </c>
      <c r="C36" s="3">
        <f t="shared" si="0"/>
        <v>250000</v>
      </c>
      <c r="D36" s="3">
        <f t="shared" si="2"/>
        <v>572400</v>
      </c>
      <c r="E36" s="3">
        <f t="shared" si="3"/>
        <v>344240</v>
      </c>
      <c r="F36" s="3">
        <f t="shared" si="4"/>
        <v>666640</v>
      </c>
    </row>
    <row r="37" spans="1:6" x14ac:dyDescent="0.25">
      <c r="A37">
        <v>32</v>
      </c>
      <c r="B37" s="3">
        <f t="shared" si="1"/>
        <v>665600</v>
      </c>
      <c r="C37" s="3">
        <f t="shared" si="0"/>
        <v>250000</v>
      </c>
      <c r="D37" s="3">
        <f t="shared" si="2"/>
        <v>582800</v>
      </c>
      <c r="E37" s="3">
        <f t="shared" si="3"/>
        <v>347280</v>
      </c>
      <c r="F37" s="3">
        <f t="shared" si="4"/>
        <v>680080</v>
      </c>
    </row>
    <row r="38" spans="1:6" x14ac:dyDescent="0.25">
      <c r="A38">
        <v>33</v>
      </c>
      <c r="B38" s="3">
        <f t="shared" si="1"/>
        <v>686400</v>
      </c>
      <c r="C38" s="3">
        <f t="shared" si="0"/>
        <v>250000</v>
      </c>
      <c r="D38" s="3">
        <f t="shared" si="2"/>
        <v>593200</v>
      </c>
      <c r="E38" s="3">
        <f t="shared" si="3"/>
        <v>350320</v>
      </c>
      <c r="F38" s="3">
        <f t="shared" si="4"/>
        <v>693520</v>
      </c>
    </row>
    <row r="39" spans="1:6" x14ac:dyDescent="0.25">
      <c r="A39">
        <v>34</v>
      </c>
      <c r="B39" s="3">
        <f t="shared" si="1"/>
        <v>707200</v>
      </c>
      <c r="C39" s="3">
        <f t="shared" si="0"/>
        <v>250000</v>
      </c>
      <c r="D39" s="3">
        <f t="shared" si="2"/>
        <v>603600</v>
      </c>
      <c r="E39" s="3">
        <f t="shared" si="3"/>
        <v>353360</v>
      </c>
      <c r="F39" s="3">
        <f t="shared" si="4"/>
        <v>706960</v>
      </c>
    </row>
    <row r="40" spans="1:6" x14ac:dyDescent="0.25">
      <c r="A40">
        <v>35</v>
      </c>
      <c r="B40" s="3">
        <f t="shared" si="1"/>
        <v>728000</v>
      </c>
      <c r="C40" s="3">
        <f t="shared" si="0"/>
        <v>250000</v>
      </c>
      <c r="D40" s="3">
        <f t="shared" si="2"/>
        <v>614000</v>
      </c>
      <c r="E40" s="3">
        <f t="shared" si="3"/>
        <v>356400</v>
      </c>
      <c r="F40" s="3">
        <f t="shared" si="4"/>
        <v>720400</v>
      </c>
    </row>
    <row r="41" spans="1:6" x14ac:dyDescent="0.25">
      <c r="A41">
        <v>36</v>
      </c>
      <c r="B41" s="3">
        <f t="shared" si="1"/>
        <v>748800</v>
      </c>
      <c r="C41" s="3">
        <f t="shared" si="0"/>
        <v>250000</v>
      </c>
      <c r="D41" s="3">
        <f t="shared" si="2"/>
        <v>624400</v>
      </c>
      <c r="E41" s="3">
        <f t="shared" si="3"/>
        <v>359440</v>
      </c>
      <c r="F41" s="3">
        <f t="shared" si="4"/>
        <v>733840</v>
      </c>
    </row>
  </sheetData>
  <pageMargins left="0.7" right="0.7" top="0.75" bottom="0.75" header="0.3" footer="0.3"/>
  <pageSetup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Ivy Tech Community College - Northeast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Bell</dc:creator>
  <cp:lastModifiedBy>Dakota H Johnson</cp:lastModifiedBy>
  <dcterms:created xsi:type="dcterms:W3CDTF">2012-09-04T15:26:41Z</dcterms:created>
  <dcterms:modified xsi:type="dcterms:W3CDTF">2014-02-10T23:23:44Z</dcterms:modified>
</cp:coreProperties>
</file>